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 activeTab="3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8" l="1"/>
  <c r="E22" i="8" s="1"/>
  <c r="E6" i="8"/>
  <c r="E7" i="8"/>
  <c r="F12" i="8"/>
  <c r="I10" i="3"/>
  <c r="I19" i="3"/>
  <c r="I24" i="3"/>
  <c r="I20" i="3"/>
  <c r="K23" i="3"/>
  <c r="D23" i="8" l="1"/>
  <c r="D22" i="8" s="1"/>
  <c r="D6" i="8"/>
  <c r="D7" i="8"/>
  <c r="H10" i="3"/>
  <c r="H19" i="3"/>
  <c r="H24" i="3"/>
  <c r="H20" i="3"/>
  <c r="K51" i="3"/>
  <c r="C15" i="8" l="1"/>
  <c r="C13" i="8"/>
  <c r="C7" i="8"/>
  <c r="C6" i="8" s="1"/>
  <c r="G24" i="3"/>
  <c r="G20" i="3"/>
  <c r="G19" i="3" s="1"/>
  <c r="G10" i="3"/>
  <c r="J44" i="3" l="1"/>
  <c r="K44" i="3"/>
  <c r="J46" i="3"/>
  <c r="K46" i="3"/>
  <c r="K37" i="3"/>
  <c r="J30" i="3"/>
  <c r="K30" i="3"/>
  <c r="J31" i="3"/>
  <c r="K31" i="3"/>
  <c r="J32" i="3"/>
  <c r="K32" i="3"/>
  <c r="G7" i="11" l="1"/>
  <c r="G8" i="11"/>
  <c r="G9" i="11"/>
  <c r="G10" i="11"/>
  <c r="F7" i="11"/>
  <c r="F8" i="11"/>
  <c r="F9" i="11"/>
  <c r="F10" i="11"/>
  <c r="G6" i="11"/>
  <c r="F6" i="11"/>
  <c r="G12" i="8"/>
  <c r="G13" i="8"/>
  <c r="G14" i="8"/>
  <c r="G15" i="8"/>
  <c r="F21" i="8"/>
  <c r="F19" i="8"/>
  <c r="J15" i="1"/>
  <c r="K15" i="1"/>
  <c r="K24" i="3" l="1"/>
  <c r="J24" i="3"/>
  <c r="J26" i="3"/>
  <c r="K26" i="3"/>
  <c r="J27" i="3"/>
  <c r="K27" i="3"/>
  <c r="J28" i="3"/>
  <c r="K28" i="3"/>
  <c r="J33" i="3"/>
  <c r="K33" i="3"/>
  <c r="J34" i="3"/>
  <c r="K34" i="3"/>
  <c r="J35" i="3"/>
  <c r="K35" i="3"/>
  <c r="J37" i="3"/>
  <c r="J38" i="3"/>
  <c r="K38" i="3"/>
  <c r="J39" i="3"/>
  <c r="K39" i="3"/>
  <c r="J40" i="3"/>
  <c r="K40" i="3"/>
  <c r="J41" i="3"/>
  <c r="K41" i="3"/>
  <c r="J42" i="3"/>
  <c r="K42" i="3"/>
  <c r="J43" i="3"/>
  <c r="K43" i="3"/>
  <c r="J47" i="3"/>
  <c r="K47" i="3"/>
  <c r="J48" i="3"/>
  <c r="K48" i="3"/>
  <c r="J49" i="3"/>
  <c r="K49" i="3"/>
  <c r="J50" i="3"/>
  <c r="K50" i="3"/>
  <c r="J51" i="3"/>
  <c r="J52" i="3"/>
  <c r="K52" i="3"/>
  <c r="J53" i="3"/>
  <c r="K53" i="3"/>
  <c r="J54" i="3"/>
  <c r="K54" i="3"/>
  <c r="J55" i="3"/>
  <c r="K55" i="3"/>
  <c r="J22" i="3"/>
  <c r="J23" i="3"/>
  <c r="K21" i="3" l="1"/>
  <c r="K22" i="3"/>
  <c r="J12" i="3"/>
  <c r="J13" i="3"/>
  <c r="J14" i="3"/>
  <c r="J15" i="3"/>
  <c r="J21" i="3"/>
  <c r="K20" i="3"/>
  <c r="J20" i="3"/>
  <c r="K19" i="3"/>
  <c r="J19" i="3"/>
  <c r="K12" i="3"/>
  <c r="K13" i="3"/>
  <c r="K14" i="3"/>
  <c r="K15" i="3"/>
  <c r="G36" i="8" l="1"/>
  <c r="F36" i="8"/>
  <c r="G35" i="8"/>
  <c r="G34" i="8"/>
  <c r="F34" i="8"/>
  <c r="G33" i="8"/>
  <c r="F33" i="8"/>
  <c r="G32" i="8"/>
  <c r="F32" i="8"/>
  <c r="G31" i="8"/>
  <c r="F31" i="8"/>
  <c r="G30" i="8"/>
  <c r="F30" i="8"/>
  <c r="G29" i="8"/>
  <c r="F29" i="8"/>
  <c r="G27" i="8"/>
  <c r="F27" i="8"/>
  <c r="G26" i="8"/>
  <c r="F26" i="8"/>
  <c r="G25" i="8"/>
  <c r="G24" i="8"/>
  <c r="F24" i="8"/>
  <c r="G23" i="8"/>
  <c r="F23" i="8"/>
  <c r="G22" i="8"/>
  <c r="F22" i="8"/>
  <c r="G20" i="8"/>
  <c r="G7" i="8"/>
  <c r="G8" i="8"/>
  <c r="G9" i="8"/>
  <c r="G10" i="8"/>
  <c r="G11" i="8"/>
  <c r="G16" i="8"/>
  <c r="G17" i="8"/>
  <c r="G18" i="8"/>
  <c r="G19" i="8"/>
  <c r="G6" i="8"/>
  <c r="F7" i="8"/>
  <c r="F8" i="8"/>
  <c r="F10" i="8"/>
  <c r="F11" i="8"/>
  <c r="F13" i="8"/>
  <c r="F14" i="8"/>
  <c r="F15" i="8"/>
  <c r="F16" i="8"/>
  <c r="F17" i="8"/>
  <c r="F18" i="8"/>
  <c r="F20" i="8"/>
  <c r="F6" i="8"/>
  <c r="K10" i="3"/>
  <c r="J10" i="3"/>
  <c r="K10" i="1"/>
  <c r="K12" i="1"/>
  <c r="K13" i="1"/>
  <c r="K14" i="1"/>
  <c r="K9" i="1"/>
  <c r="J10" i="1"/>
  <c r="J12" i="1"/>
  <c r="J13" i="1"/>
  <c r="J14" i="1"/>
  <c r="J9" i="1"/>
</calcChain>
</file>

<file path=xl/sharedStrings.xml><?xml version="1.0" encoding="utf-8"?>
<sst xmlns="http://schemas.openxmlformats.org/spreadsheetml/2006/main" count="148" uniqueCount="98">
  <si>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</si>
  <si>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</si>
  <si>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</si>
  <si>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</si>
  <si>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</si>
  <si>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</si>
  <si>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</si>
  <si>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</si>
  <si>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I. OPĆI DIO</t>
  </si>
  <si>
    <t>Materijalni rashodi</t>
  </si>
  <si>
    <t>INDEKS</t>
  </si>
  <si>
    <t xml:space="preserve">IZVJEŠTAJ O PRIHODIMA I RASHODIMA PREMA EKONOMSKOJ KLASIFIKACIJI </t>
  </si>
  <si>
    <t>Pomoći iz inozemstva i od subjekata unutar općeg proračuna</t>
  </si>
  <si>
    <t>Naknade troškova zaposlenima</t>
  </si>
  <si>
    <t>Službena putovanja</t>
  </si>
  <si>
    <t>31 Vlastiti prihodi</t>
  </si>
  <si>
    <t>3 Vlastiti prihodi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</si>
  <si>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</si>
  <si>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</si>
  <si>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</si>
  <si>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</si>
  <si>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</si>
  <si>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>IZVJEŠTAJ O RASHODIMA PREMA FUNKCIJSKOJ KLASIFIKACIJI</t>
  </si>
  <si>
    <t>INDEKS**</t>
  </si>
  <si>
    <t>UKUPNO PRIHODI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</si>
  <si>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</si>
  <si>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</si>
  <si>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</si>
  <si>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</si>
  <si>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</si>
  <si>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</si>
  <si>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</si>
  <si>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SAŽETAK  RAČUNA PRIHODA I RASHODA I  RAČUNA FINANCIRANJA</t>
  </si>
  <si>
    <t>PRENESENI VIŠAK/MANJAK IZ PRETHODNE GODINE</t>
  </si>
  <si>
    <t xml:space="preserve">RAČUN PRIHODA I RASHODA </t>
  </si>
  <si>
    <t>SAŽETAK RAČUNA FINANCIRANJA</t>
  </si>
  <si>
    <t>RAZLIKA - VIŠAK MANJAK</t>
  </si>
  <si>
    <t>SAŽETAK  RAČUNA PRIHODA I RASHODA I  RAČUNA FINANCIRANJA  može sadržavati i dodatne podatke.</t>
  </si>
  <si>
    <t>PRIJENOS VIŠKA/MANJKA U SLJEDEĆE RAZDOBLJE</t>
  </si>
  <si>
    <t>SAŽETAK RAČUNA PRIHODA I RASHODA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</si>
  <si>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</si>
  <si>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</si>
  <si>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</si>
  <si>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</si>
  <si>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OSTVARENJE/IZVRŠENJE 
2023.GODINE</t>
  </si>
  <si>
    <t>5=4/2*100</t>
  </si>
  <si>
    <t>6=4/3*100</t>
  </si>
  <si>
    <t>12 Višak/manjak prihoda- ZŽ</t>
  </si>
  <si>
    <t>19 Predfinanciranje iz ŽP</t>
  </si>
  <si>
    <t>4 Prihodi posebne namjene</t>
  </si>
  <si>
    <t>41 Prihodi posebne namjene</t>
  </si>
  <si>
    <t>42 Višak/manjak prihoda korisnici</t>
  </si>
  <si>
    <t>45 F.P. i dod.udio u por.na doh</t>
  </si>
  <si>
    <t>51 Državni proračun</t>
  </si>
  <si>
    <t>54 Pomoći iz inozemnstva</t>
  </si>
  <si>
    <t>61 Tekuće pomoći donacije</t>
  </si>
  <si>
    <t>0 Javnost</t>
  </si>
  <si>
    <t>09 Obrazovanje</t>
  </si>
  <si>
    <t>091 Predškolsko i osnovno obrazovanje</t>
  </si>
  <si>
    <t>096 Dodatne usluge u obrazovanju</t>
  </si>
  <si>
    <t>Prihodi iz nadležnog proračuna</t>
  </si>
  <si>
    <t>Prihodi od od admin. I upr. Pristojbi</t>
  </si>
  <si>
    <t>Stručno usavršavanje</t>
  </si>
  <si>
    <t>Ostale naknade troš.zaposlenima</t>
  </si>
  <si>
    <t>Rashodi za materijale i energiju</t>
  </si>
  <si>
    <t>Uredski mat. I ostali mat.rashodi</t>
  </si>
  <si>
    <t>Materijal i sirovine</t>
  </si>
  <si>
    <t>Energija</t>
  </si>
  <si>
    <t>Materijal i djel. Za tek i inv.održ</t>
  </si>
  <si>
    <t>Sitni inventar</t>
  </si>
  <si>
    <t>Službena odjeća i obuća</t>
  </si>
  <si>
    <t>Rashodi za usluge</t>
  </si>
  <si>
    <t>Usluge telefona, pošte i prijevoza</t>
  </si>
  <si>
    <t>Usluge tek.i inv.održ</t>
  </si>
  <si>
    <t>Komunalne usluge</t>
  </si>
  <si>
    <t>Zakupnine i najamnine</t>
  </si>
  <si>
    <t>Zdravs.i veter.usluge</t>
  </si>
  <si>
    <t>Intelektualne usluge</t>
  </si>
  <si>
    <t>Računalne usluge</t>
  </si>
  <si>
    <t>Ostali nespomenuti rashodi poslovanja</t>
  </si>
  <si>
    <t>Premije osiguranja</t>
  </si>
  <si>
    <t>Reprezentacija</t>
  </si>
  <si>
    <t>Članarine</t>
  </si>
  <si>
    <t>Bankarske usluge i usl.pl.prometa</t>
  </si>
  <si>
    <t>Novčana naknada zbog nezapoš.osoba s invalid.</t>
  </si>
  <si>
    <t xml:space="preserve">Prijevoz zaposlenih </t>
  </si>
  <si>
    <t>Ostale usluge</t>
  </si>
  <si>
    <t>Troškovi sudskih postupaka</t>
  </si>
  <si>
    <t>Tekuće donacije građanima</t>
  </si>
  <si>
    <t>Ostale naknade iz proračuna-prehrana</t>
  </si>
  <si>
    <t>53 Proračun JLS</t>
  </si>
  <si>
    <t>Materijal za hig.potrebe i njegu</t>
  </si>
  <si>
    <t>Prihodi od prodaje proizvoda i robe te pruženih usluga i prihodi od donacija</t>
  </si>
  <si>
    <t>49 DEC- nedostajuća sredstva</t>
  </si>
  <si>
    <t>TEKUĆI PLAN 2024.GODINE</t>
  </si>
  <si>
    <t>OSTVARENJE/IZVRŠENJE 
2024.GODINE</t>
  </si>
  <si>
    <t xml:space="preserve">OSTVARENJE/IZVRŠENJE 
2023.GODINE. </t>
  </si>
  <si>
    <t>IZVJEŠTAJ O IZVRŠENJU PRORAČUNA ZA OSNOVNU ŠKOLU JURJA BARAKOVIĆA, RAŽANAC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</si>
</sst>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8"/>
      <color rgb="FF00008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0" borderId="3" xfId="0" quotePrefix="1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0" fontId="15" fillId="4" borderId="3" xfId="0" applyNumberFormat="1" applyFont="1" applyFill="1" applyBorder="1" applyAlignment="1" applyProtection="1">
      <alignment horizontal="center" vertical="center" wrapText="1"/>
    </xf>
    <xf numFmtId="0" fontId="6" fillId="3" borderId="3" xfId="0" quotePrefix="1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 indent="1"/>
    </xf>
    <xf numFmtId="4" fontId="1" fillId="0" borderId="3" xfId="0" applyNumberFormat="1" applyFont="1" applyBorder="1"/>
    <xf numFmtId="2" fontId="0" fillId="0" borderId="3" xfId="0" applyNumberFormat="1" applyBorder="1"/>
    <xf numFmtId="4" fontId="19" fillId="0" borderId="3" xfId="0" applyNumberFormat="1" applyFont="1" applyFill="1" applyBorder="1" applyAlignment="1" applyProtection="1">
      <alignment horizontal="right" vertical="center" shrinkToFit="1"/>
    </xf>
    <xf numFmtId="4" fontId="20" fillId="0" borderId="3" xfId="0" applyNumberFormat="1" applyFont="1" applyFill="1" applyBorder="1" applyAlignment="1" applyProtection="1">
      <alignment horizontal="right" vertical="center" shrinkToFit="1"/>
      <protection locked="0"/>
    </xf>
    <xf numFmtId="4" fontId="6" fillId="0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0" fillId="0" borderId="3" xfId="0" applyNumberFormat="1" applyBorder="1"/>
    <xf numFmtId="4" fontId="6" fillId="3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 applyProtection="1">
      <alignment horizontal="right" wrapText="1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2" borderId="6" xfId="0" applyNumberFormat="1" applyFont="1" applyFill="1" applyBorder="1" applyAlignment="1" applyProtection="1">
      <alignment horizontal="right" wrapText="1"/>
    </xf>
    <xf numFmtId="4" fontId="1" fillId="0" borderId="6" xfId="0" applyNumberFormat="1" applyFont="1" applyFill="1" applyBorder="1"/>
    <xf numFmtId="4" fontId="21" fillId="0" borderId="3" xfId="0" applyNumberFormat="1" applyFont="1" applyBorder="1"/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8" fillId="2" borderId="5" xfId="0" applyNumberFormat="1" applyFont="1" applyFill="1" applyBorder="1" applyAlignment="1" applyProtection="1">
      <alignment horizontal="left" wrapText="1"/>
    </xf>
    <xf numFmtId="0" fontId="6" fillId="0" borderId="3" xfId="0" quotePrefix="1" applyFont="1" applyBorder="1" applyAlignment="1">
      <alignment horizontal="center" wrapText="1"/>
    </xf>
    <xf numFmtId="0" fontId="15" fillId="0" borderId="3" xfId="0" quotePrefix="1" applyFont="1" applyBorder="1" applyAlignment="1">
      <alignment horizont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5" fillId="0" borderId="1" xfId="0" quotePrefix="1" applyFont="1" applyBorder="1" applyAlignment="1">
      <alignment horizontal="center" wrapText="1"/>
    </xf>
    <xf numFmtId="0" fontId="15" fillId="0" borderId="2" xfId="0" quotePrefix="1" applyFont="1" applyBorder="1" applyAlignment="1">
      <alignment horizontal="center" wrapText="1"/>
    </xf>
    <xf numFmtId="0" fontId="15" fillId="0" borderId="4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11" fillId="3" borderId="2" xfId="0" applyNumberFormat="1" applyFont="1" applyFill="1" applyBorder="1" applyAlignment="1" applyProtection="1">
      <alignment horizontal="left" vertical="center" wrapText="1"/>
    </xf>
    <xf numFmtId="0" fontId="11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3" fillId="2" borderId="0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12" fillId="2" borderId="0" xfId="0" applyFont="1" applyFill="1" applyAlignment="1">
      <alignment wrapText="1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quotePrefix="1" applyFont="1" applyFill="1" applyBorder="1" applyAlignment="1">
      <alignment horizontal="left" vertical="center"/>
    </xf>
    <xf numFmtId="0" fontId="11" fillId="0" borderId="4" xfId="0" quotePrefix="1" applyFont="1" applyFill="1" applyBorder="1" applyAlignment="1">
      <alignment horizontal="left" vertical="center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3" borderId="2" xfId="0" quotePrefix="1" applyNumberFormat="1" applyFont="1" applyFill="1" applyBorder="1" applyAlignment="1" applyProtection="1">
      <alignment horizontal="left" vertical="center" wrapText="1"/>
    </xf>
    <xf numFmtId="0" fontId="11" fillId="3" borderId="4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2" xfId="0" quotePrefix="1" applyNumberFormat="1" applyFont="1" applyFill="1" applyBorder="1" applyAlignment="1" applyProtection="1">
      <alignment horizontal="left" vertical="center" wrapText="1"/>
    </xf>
    <xf numFmtId="0" fontId="11" fillId="0" borderId="4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0" borderId="2" xfId="0" quotePrefix="1" applyFont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vertical="center" wrapText="1"/>
    </xf>
    <xf numFmtId="0" fontId="11" fillId="3" borderId="3" xfId="0" quotePrefix="1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7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4"/>
  <sheetViews>
    <sheetView zoomScaleNormal="100" workbookViewId="0">
      <selection activeCell="O17" sqref="O17"/>
    </sheetView>
  </sheetViews>
  <sheetFormatPr defaultRowHeight="15" x14ac:dyDescent="0.25"/>
  <cols>
    <col min="6" max="6" width="24.5703125" customWidth="1"/>
    <col min="7" max="7" width="25" customWidth="1"/>
    <col min="8" max="8" width="25.28515625" customWidth="1"/>
    <col min="9" max="9" width="24.28515625" customWidth="1"/>
    <col min="10" max="10" width="9.140625" customWidth="1"/>
    <col min="11" max="11" width="8.7109375" customWidth="1"/>
  </cols>
  <sheetData>
    <row r="1" spans="2:13" ht="42" customHeight="1" x14ac:dyDescent="0.25">
      <c r="B1" s="58" t="s">
        <v>97</v>
      </c>
      <c r="C1" s="58"/>
      <c r="D1" s="58"/>
      <c r="E1" s="58"/>
      <c r="F1" s="58"/>
      <c r="G1" s="58"/>
      <c r="H1" s="58"/>
      <c r="I1" s="58"/>
      <c r="J1" s="58"/>
      <c r="K1" s="58"/>
    </row>
    <row r="2" spans="2:13" ht="15.75" x14ac:dyDescent="0.25">
      <c r="B2" s="58" t="s">
        <v>8</v>
      </c>
      <c r="C2" s="58"/>
      <c r="D2" s="58"/>
      <c r="E2" s="58"/>
      <c r="F2" s="58"/>
      <c r="G2" s="58"/>
      <c r="H2" s="58"/>
      <c r="I2" s="72"/>
      <c r="J2" s="72"/>
      <c r="K2" s="27"/>
    </row>
    <row r="3" spans="2:13" ht="19.5" customHeight="1" x14ac:dyDescent="0.25">
      <c r="B3" s="76"/>
      <c r="C3" s="76"/>
      <c r="D3" s="76"/>
      <c r="E3" s="28"/>
      <c r="F3" s="28"/>
      <c r="G3" s="28"/>
      <c r="H3" s="28"/>
      <c r="I3" s="29"/>
      <c r="J3" s="29"/>
      <c r="K3" s="27"/>
    </row>
    <row r="4" spans="2:13" ht="18" customHeight="1" x14ac:dyDescent="0.25">
      <c r="B4" s="58" t="s">
        <v>32</v>
      </c>
      <c r="C4" s="77"/>
      <c r="D4" s="77"/>
      <c r="E4" s="77"/>
      <c r="F4" s="77"/>
      <c r="G4" s="77"/>
      <c r="H4" s="77"/>
      <c r="I4" s="77"/>
      <c r="J4" s="77"/>
      <c r="K4" s="27"/>
    </row>
    <row r="5" spans="2:13" ht="18" customHeight="1" x14ac:dyDescent="0.25">
      <c r="B5" s="30"/>
      <c r="C5" s="31"/>
      <c r="D5" s="31"/>
      <c r="E5" s="31"/>
      <c r="F5" s="31"/>
      <c r="G5" s="31"/>
      <c r="H5" s="31"/>
      <c r="I5" s="31"/>
      <c r="J5" s="31"/>
      <c r="K5" s="27"/>
    </row>
    <row r="6" spans="2:13" x14ac:dyDescent="0.25">
      <c r="B6" s="59" t="s">
        <v>39</v>
      </c>
      <c r="C6" s="59"/>
      <c r="D6" s="59"/>
      <c r="E6" s="59"/>
      <c r="F6" s="59"/>
      <c r="G6" s="32"/>
      <c r="H6" s="32"/>
      <c r="I6" s="32"/>
      <c r="J6" s="33"/>
      <c r="K6" s="27"/>
    </row>
    <row r="7" spans="2:13" ht="25.5" customHeight="1" x14ac:dyDescent="0.25">
      <c r="B7" s="73" t="s">
        <v>6</v>
      </c>
      <c r="C7" s="74"/>
      <c r="D7" s="74"/>
      <c r="E7" s="74"/>
      <c r="F7" s="75"/>
      <c r="G7" s="16" t="s">
        <v>44</v>
      </c>
      <c r="H7" s="1" t="s">
        <v>94</v>
      </c>
      <c r="I7" s="16" t="s">
        <v>95</v>
      </c>
      <c r="J7" s="1" t="s">
        <v>10</v>
      </c>
      <c r="K7" s="1" t="s">
        <v>23</v>
      </c>
    </row>
    <row r="8" spans="2:13" s="19" customFormat="1" ht="11.25" x14ac:dyDescent="0.2">
      <c r="B8" s="63">
        <v>1</v>
      </c>
      <c r="C8" s="64"/>
      <c r="D8" s="64"/>
      <c r="E8" s="64"/>
      <c r="F8" s="65"/>
      <c r="G8" s="17">
        <v>4</v>
      </c>
      <c r="H8" s="17">
        <v>3</v>
      </c>
      <c r="I8" s="17">
        <v>4</v>
      </c>
      <c r="J8" s="17" t="s">
        <v>45</v>
      </c>
      <c r="K8" s="17" t="s">
        <v>46</v>
      </c>
    </row>
    <row r="9" spans="2:13" ht="15" customHeight="1" x14ac:dyDescent="0.25">
      <c r="B9" s="66" t="s">
        <v>0</v>
      </c>
      <c r="C9" s="67"/>
      <c r="D9" s="67"/>
      <c r="E9" s="67"/>
      <c r="F9" s="68"/>
      <c r="G9" s="51">
        <v>1376337.86</v>
      </c>
      <c r="H9" s="51">
        <v>1581206.82</v>
      </c>
      <c r="I9" s="51">
        <v>1686311.19</v>
      </c>
      <c r="J9" s="13">
        <f>I9/G9*100</f>
        <v>122.52160163638889</v>
      </c>
      <c r="K9" s="13">
        <f>I9/H9*100</f>
        <v>106.64709819554155</v>
      </c>
    </row>
    <row r="10" spans="2:13" ht="15" customHeight="1" x14ac:dyDescent="0.25">
      <c r="B10" s="69" t="s">
        <v>25</v>
      </c>
      <c r="C10" s="70"/>
      <c r="D10" s="70"/>
      <c r="E10" s="70"/>
      <c r="F10" s="71"/>
      <c r="G10" s="51">
        <v>1376337.86</v>
      </c>
      <c r="H10" s="46">
        <v>1581206.82</v>
      </c>
      <c r="I10" s="51">
        <v>1686311.19</v>
      </c>
      <c r="J10" s="13">
        <f t="shared" ref="J10:J15" si="0">I10/G10*100</f>
        <v>122.52160163638889</v>
      </c>
      <c r="K10" s="13">
        <f t="shared" ref="K10:K15" si="1">I10/H10*100</f>
        <v>106.64709819554155</v>
      </c>
    </row>
    <row r="11" spans="2:13" x14ac:dyDescent="0.25">
      <c r="B11" s="78" t="s">
        <v>26</v>
      </c>
      <c r="C11" s="79"/>
      <c r="D11" s="79"/>
      <c r="E11" s="79"/>
      <c r="F11" s="80"/>
      <c r="G11" s="46"/>
      <c r="H11" s="46"/>
      <c r="I11" s="46"/>
      <c r="J11" s="13"/>
      <c r="K11" s="13"/>
      <c r="M11" s="46"/>
    </row>
    <row r="12" spans="2:13" x14ac:dyDescent="0.25">
      <c r="B12" s="90" t="s">
        <v>1</v>
      </c>
      <c r="C12" s="91"/>
      <c r="D12" s="91"/>
      <c r="E12" s="91"/>
      <c r="F12" s="92"/>
      <c r="G12" s="51">
        <v>1381825.8499999999</v>
      </c>
      <c r="H12" s="51">
        <v>1619790.05</v>
      </c>
      <c r="I12" s="51">
        <v>1701994.31</v>
      </c>
      <c r="J12" s="13">
        <f t="shared" si="0"/>
        <v>123.16995734303278</v>
      </c>
      <c r="K12" s="13">
        <f t="shared" si="1"/>
        <v>105.07499475009124</v>
      </c>
    </row>
    <row r="13" spans="2:13" ht="15" customHeight="1" x14ac:dyDescent="0.25">
      <c r="B13" s="84" t="s">
        <v>27</v>
      </c>
      <c r="C13" s="85"/>
      <c r="D13" s="85"/>
      <c r="E13" s="85"/>
      <c r="F13" s="86"/>
      <c r="G13" s="51">
        <v>1272296.1399999999</v>
      </c>
      <c r="H13" s="51">
        <v>1457113.05</v>
      </c>
      <c r="I13" s="51">
        <v>1556404.29</v>
      </c>
      <c r="J13" s="13">
        <f t="shared" si="0"/>
        <v>122.33034755571923</v>
      </c>
      <c r="K13" s="13">
        <f t="shared" si="1"/>
        <v>106.81424409725793</v>
      </c>
    </row>
    <row r="14" spans="2:13" x14ac:dyDescent="0.25">
      <c r="B14" s="87" t="s">
        <v>28</v>
      </c>
      <c r="C14" s="88"/>
      <c r="D14" s="88"/>
      <c r="E14" s="88"/>
      <c r="F14" s="89"/>
      <c r="G14" s="49">
        <v>109529.71</v>
      </c>
      <c r="H14" s="49">
        <v>162677</v>
      </c>
      <c r="I14" s="49">
        <v>145590.01999999999</v>
      </c>
      <c r="J14" s="13">
        <f t="shared" si="0"/>
        <v>132.92285718642</v>
      </c>
      <c r="K14" s="13">
        <f t="shared" si="1"/>
        <v>89.496376254787094</v>
      </c>
    </row>
    <row r="15" spans="2:13" ht="15" customHeight="1" x14ac:dyDescent="0.25">
      <c r="B15" s="81" t="s">
        <v>36</v>
      </c>
      <c r="C15" s="82"/>
      <c r="D15" s="82"/>
      <c r="E15" s="82"/>
      <c r="F15" s="83"/>
      <c r="G15" s="52">
        <v>5487.99</v>
      </c>
      <c r="H15" s="52">
        <v>38583.230000000003</v>
      </c>
      <c r="I15" s="52">
        <v>15683.12</v>
      </c>
      <c r="J15" s="13">
        <f t="shared" si="0"/>
        <v>285.77165774718981</v>
      </c>
      <c r="K15" s="13">
        <f t="shared" si="1"/>
        <v>40.647504109946212</v>
      </c>
    </row>
    <row r="16" spans="2:13" ht="18" x14ac:dyDescent="0.25">
      <c r="B16" s="28"/>
      <c r="C16" s="34"/>
      <c r="D16" s="34"/>
      <c r="E16" s="34"/>
      <c r="F16" s="34"/>
      <c r="G16" s="34"/>
      <c r="H16" s="35"/>
      <c r="I16" s="35"/>
      <c r="J16" s="35"/>
      <c r="K16" s="35"/>
    </row>
    <row r="17" spans="2:22" ht="18" customHeight="1" x14ac:dyDescent="0.25">
      <c r="B17" s="59" t="s">
        <v>35</v>
      </c>
      <c r="C17" s="59"/>
      <c r="D17" s="59"/>
      <c r="E17" s="59"/>
      <c r="F17" s="59"/>
      <c r="G17" s="34"/>
      <c r="H17" s="35"/>
      <c r="I17" s="35"/>
      <c r="J17" s="35"/>
      <c r="K17" s="35"/>
    </row>
    <row r="18" spans="2:22" ht="25.5" x14ac:dyDescent="0.25">
      <c r="B18" s="60" t="s">
        <v>6</v>
      </c>
      <c r="C18" s="60"/>
      <c r="D18" s="60"/>
      <c r="E18" s="60"/>
      <c r="F18" s="60"/>
      <c r="G18" s="16" t="s">
        <v>96</v>
      </c>
      <c r="H18" s="1" t="s">
        <v>94</v>
      </c>
      <c r="I18" s="16" t="s">
        <v>95</v>
      </c>
      <c r="J18" s="1" t="s">
        <v>10</v>
      </c>
      <c r="K18" s="1" t="s">
        <v>23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2:22" s="19" customFormat="1" ht="11.25" x14ac:dyDescent="0.2">
      <c r="B19" s="61">
        <v>1</v>
      </c>
      <c r="C19" s="61"/>
      <c r="D19" s="61"/>
      <c r="E19" s="61"/>
      <c r="F19" s="61"/>
      <c r="G19" s="18">
        <v>2</v>
      </c>
      <c r="H19" s="17">
        <v>3</v>
      </c>
      <c r="I19" s="17">
        <v>4</v>
      </c>
      <c r="J19" s="17" t="s">
        <v>45</v>
      </c>
      <c r="K19" s="17" t="s">
        <v>46</v>
      </c>
    </row>
    <row r="20" spans="2:22" ht="15.75" customHeight="1" x14ac:dyDescent="0.25">
      <c r="B20" s="62" t="s">
        <v>29</v>
      </c>
      <c r="C20" s="62"/>
      <c r="D20" s="62"/>
      <c r="E20" s="62"/>
      <c r="F20" s="62"/>
      <c r="G20" s="12"/>
      <c r="H20" s="12"/>
      <c r="I20" s="12"/>
      <c r="J20" s="12"/>
      <c r="K20" s="12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2:22" x14ac:dyDescent="0.25">
      <c r="B21" s="62" t="s">
        <v>30</v>
      </c>
      <c r="C21" s="98"/>
      <c r="D21" s="98"/>
      <c r="E21" s="98"/>
      <c r="F21" s="98"/>
      <c r="G21" s="12"/>
      <c r="H21" s="12"/>
      <c r="I21" s="12"/>
      <c r="J21" s="12"/>
      <c r="K21" s="12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2:22" s="27" customFormat="1" ht="15" customHeight="1" x14ac:dyDescent="0.25">
      <c r="B22" s="97" t="s">
        <v>31</v>
      </c>
      <c r="C22" s="97"/>
      <c r="D22" s="97"/>
      <c r="E22" s="97"/>
      <c r="F22" s="97"/>
      <c r="G22" s="13"/>
      <c r="H22" s="13"/>
      <c r="I22" s="13"/>
      <c r="J22" s="13"/>
      <c r="K22" s="13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2:22" s="27" customFormat="1" ht="15" customHeight="1" x14ac:dyDescent="0.25">
      <c r="B23" s="97" t="s">
        <v>33</v>
      </c>
      <c r="C23" s="97"/>
      <c r="D23" s="97"/>
      <c r="E23" s="97"/>
      <c r="F23" s="97"/>
      <c r="G23" s="13"/>
      <c r="H23" s="13"/>
      <c r="I23" s="13"/>
      <c r="J23" s="13"/>
      <c r="K23" s="13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2:22" x14ac:dyDescent="0.25">
      <c r="B24" s="99" t="s">
        <v>38</v>
      </c>
      <c r="C24" s="100"/>
      <c r="D24" s="100"/>
      <c r="E24" s="100"/>
      <c r="F24" s="100"/>
      <c r="G24" s="13"/>
      <c r="H24" s="13"/>
      <c r="I24" s="13"/>
      <c r="J24" s="13"/>
      <c r="K24" s="13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2:22" ht="11.25" customHeight="1" x14ac:dyDescent="0.25">
      <c r="B25" s="36"/>
      <c r="C25" s="37"/>
      <c r="D25" s="37"/>
      <c r="E25" s="37"/>
      <c r="F25" s="37"/>
      <c r="G25" s="38"/>
      <c r="H25" s="38"/>
      <c r="I25" s="38"/>
      <c r="J25" s="38"/>
      <c r="K25" s="27"/>
    </row>
    <row r="26" spans="2:22" ht="23.25" customHeight="1" x14ac:dyDescent="0.25">
      <c r="B26" s="96" t="s">
        <v>37</v>
      </c>
      <c r="C26" s="96"/>
      <c r="D26" s="96"/>
      <c r="E26" s="96"/>
      <c r="F26" s="96"/>
      <c r="G26" s="96"/>
      <c r="H26" s="96"/>
      <c r="I26" s="96"/>
      <c r="J26" s="96"/>
      <c r="K26" s="96"/>
    </row>
    <row r="27" spans="2:22" ht="15.75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2:22" x14ac:dyDescent="0.25">
      <c r="B28" s="93" t="s">
        <v>40</v>
      </c>
      <c r="C28" s="93"/>
      <c r="D28" s="93"/>
      <c r="E28" s="93"/>
      <c r="F28" s="93"/>
      <c r="G28" s="93"/>
      <c r="H28" s="93"/>
      <c r="I28" s="93"/>
      <c r="J28" s="93"/>
      <c r="K28" s="93"/>
    </row>
    <row r="29" spans="2:22" x14ac:dyDescent="0.25">
      <c r="B29" s="93" t="s">
        <v>41</v>
      </c>
      <c r="C29" s="93"/>
      <c r="D29" s="93"/>
      <c r="E29" s="93"/>
      <c r="F29" s="93"/>
      <c r="G29" s="93"/>
      <c r="H29" s="93"/>
      <c r="I29" s="93"/>
      <c r="J29" s="93"/>
      <c r="K29" s="93"/>
    </row>
    <row r="30" spans="2:22" ht="15" customHeight="1" x14ac:dyDescent="0.25">
      <c r="B30" s="93" t="s">
        <v>42</v>
      </c>
      <c r="C30" s="93"/>
      <c r="D30" s="93"/>
      <c r="E30" s="93"/>
      <c r="F30" s="93"/>
      <c r="G30" s="93"/>
      <c r="H30" s="93"/>
      <c r="I30" s="93"/>
      <c r="J30" s="93"/>
      <c r="K30" s="93"/>
    </row>
    <row r="31" spans="2:22" ht="36.75" customHeight="1" x14ac:dyDescent="0.25">
      <c r="B31" s="93"/>
      <c r="C31" s="93"/>
      <c r="D31" s="93"/>
      <c r="E31" s="93"/>
      <c r="F31" s="93"/>
      <c r="G31" s="93"/>
      <c r="H31" s="93"/>
      <c r="I31" s="93"/>
      <c r="J31" s="93"/>
      <c r="K31" s="93"/>
    </row>
    <row r="32" spans="2:22" x14ac:dyDescent="0.25">
      <c r="B32" s="95"/>
      <c r="C32" s="95"/>
      <c r="D32" s="95"/>
      <c r="E32" s="95"/>
      <c r="F32" s="95"/>
      <c r="G32" s="95"/>
      <c r="H32" s="95"/>
      <c r="I32" s="95"/>
      <c r="J32" s="95"/>
    </row>
    <row r="33" spans="2:11" ht="15" customHeight="1" x14ac:dyDescent="0.25">
      <c r="B33" s="94" t="s">
        <v>43</v>
      </c>
      <c r="C33" s="94"/>
      <c r="D33" s="94"/>
      <c r="E33" s="94"/>
      <c r="F33" s="94"/>
      <c r="G33" s="94"/>
      <c r="H33" s="94"/>
      <c r="I33" s="94"/>
      <c r="J33" s="94"/>
      <c r="K33" s="94"/>
    </row>
    <row r="34" spans="2:11" x14ac:dyDescent="0.25">
      <c r="B34" s="94"/>
      <c r="C34" s="94"/>
      <c r="D34" s="94"/>
      <c r="E34" s="94"/>
      <c r="F34" s="94"/>
      <c r="G34" s="94"/>
      <c r="H34" s="94"/>
      <c r="I34" s="94"/>
      <c r="J34" s="94"/>
      <c r="K34" s="94"/>
    </row>
  </sheetData>
  <mergeCells count="29">
    <mergeCell ref="B12:F12"/>
    <mergeCell ref="B17:F17"/>
    <mergeCell ref="B28:K28"/>
    <mergeCell ref="B30:K31"/>
    <mergeCell ref="B33:K34"/>
    <mergeCell ref="B32:F32"/>
    <mergeCell ref="G32:J32"/>
    <mergeCell ref="B26:K26"/>
    <mergeCell ref="B22:F22"/>
    <mergeCell ref="B21:F21"/>
    <mergeCell ref="B23:F23"/>
    <mergeCell ref="B24:F24"/>
    <mergeCell ref="B29:K29"/>
    <mergeCell ref="B1:K1"/>
    <mergeCell ref="B6:F6"/>
    <mergeCell ref="B18:F18"/>
    <mergeCell ref="B19:F19"/>
    <mergeCell ref="B20:F20"/>
    <mergeCell ref="B8:F8"/>
    <mergeCell ref="B9:F9"/>
    <mergeCell ref="B10:F10"/>
    <mergeCell ref="B2:J2"/>
    <mergeCell ref="B7:F7"/>
    <mergeCell ref="B3:D3"/>
    <mergeCell ref="B4:J4"/>
    <mergeCell ref="B11:F11"/>
    <mergeCell ref="B15:F15"/>
    <mergeCell ref="B13:F13"/>
    <mergeCell ref="B14:F14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5"/>
  <sheetViews>
    <sheetView workbookViewId="0">
      <selection activeCell="M10" sqref="M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140625" customWidth="1"/>
    <col min="7" max="9" width="25.28515625" customWidth="1"/>
    <col min="10" max="10" width="15.7109375" customWidth="1"/>
    <col min="11" max="11" width="15.28515625" customWidth="1"/>
  </cols>
  <sheetData>
    <row r="1" spans="2:11" ht="18" customHeight="1" x14ac:dyDescent="0.25">
      <c r="B1" s="2"/>
      <c r="C1" s="2"/>
      <c r="D1" s="2"/>
      <c r="E1" s="11"/>
      <c r="F1" s="2"/>
      <c r="G1" s="2"/>
      <c r="H1" s="2"/>
      <c r="I1" s="2"/>
      <c r="J1" s="2"/>
    </row>
    <row r="2" spans="2:11" ht="15.75" customHeight="1" x14ac:dyDescent="0.25">
      <c r="B2" s="58" t="s">
        <v>8</v>
      </c>
      <c r="C2" s="58"/>
      <c r="D2" s="58"/>
      <c r="E2" s="58"/>
      <c r="F2" s="58"/>
      <c r="G2" s="58"/>
      <c r="H2" s="58"/>
      <c r="I2" s="58"/>
      <c r="J2" s="58"/>
      <c r="K2" s="58"/>
    </row>
    <row r="3" spans="2:11" ht="18" x14ac:dyDescent="0.25">
      <c r="B3" s="28"/>
      <c r="C3" s="28"/>
      <c r="D3" s="28"/>
      <c r="E3" s="28"/>
      <c r="F3" s="28"/>
      <c r="G3" s="28"/>
      <c r="H3" s="28"/>
      <c r="I3" s="29"/>
      <c r="J3" s="29"/>
      <c r="K3" s="27"/>
    </row>
    <row r="4" spans="2:11" ht="18" customHeight="1" x14ac:dyDescent="0.25">
      <c r="B4" s="58" t="s">
        <v>34</v>
      </c>
      <c r="C4" s="58"/>
      <c r="D4" s="58"/>
      <c r="E4" s="58"/>
      <c r="F4" s="58"/>
      <c r="G4" s="58"/>
      <c r="H4" s="58"/>
      <c r="I4" s="58"/>
      <c r="J4" s="58"/>
      <c r="K4" s="58"/>
    </row>
    <row r="5" spans="2:11" ht="18" x14ac:dyDescent="0.25">
      <c r="B5" s="28"/>
      <c r="C5" s="28"/>
      <c r="D5" s="28"/>
      <c r="E5" s="28"/>
      <c r="F5" s="28"/>
      <c r="G5" s="28"/>
      <c r="H5" s="28"/>
      <c r="I5" s="29"/>
      <c r="J5" s="29"/>
      <c r="K5" s="27"/>
    </row>
    <row r="6" spans="2:11" ht="15.75" customHeight="1" x14ac:dyDescent="0.25">
      <c r="B6" s="58" t="s">
        <v>11</v>
      </c>
      <c r="C6" s="58"/>
      <c r="D6" s="58"/>
      <c r="E6" s="58"/>
      <c r="F6" s="58"/>
      <c r="G6" s="58"/>
      <c r="H6" s="58"/>
      <c r="I6" s="58"/>
      <c r="J6" s="58"/>
      <c r="K6" s="58"/>
    </row>
    <row r="7" spans="2:11" ht="18" x14ac:dyDescent="0.25">
      <c r="B7" s="28"/>
      <c r="C7" s="28"/>
      <c r="D7" s="28"/>
      <c r="E7" s="28"/>
      <c r="F7" s="28"/>
      <c r="G7" s="28"/>
      <c r="H7" s="28"/>
      <c r="I7" s="29"/>
      <c r="J7" s="29"/>
      <c r="K7" s="27"/>
    </row>
    <row r="8" spans="2:11" ht="32.25" customHeight="1" x14ac:dyDescent="0.25">
      <c r="B8" s="101" t="s">
        <v>6</v>
      </c>
      <c r="C8" s="102"/>
      <c r="D8" s="102"/>
      <c r="E8" s="102"/>
      <c r="F8" s="103"/>
      <c r="G8" s="40" t="s">
        <v>44</v>
      </c>
      <c r="H8" s="25" t="s">
        <v>94</v>
      </c>
      <c r="I8" s="40" t="s">
        <v>95</v>
      </c>
      <c r="J8" s="25" t="s">
        <v>10</v>
      </c>
      <c r="K8" s="25" t="s">
        <v>23</v>
      </c>
    </row>
    <row r="9" spans="2:11" s="19" customFormat="1" ht="11.25" x14ac:dyDescent="0.2">
      <c r="B9" s="104">
        <v>1</v>
      </c>
      <c r="C9" s="105"/>
      <c r="D9" s="105"/>
      <c r="E9" s="105"/>
      <c r="F9" s="106"/>
      <c r="G9" s="26">
        <v>4</v>
      </c>
      <c r="H9" s="26">
        <v>3</v>
      </c>
      <c r="I9" s="26">
        <v>4</v>
      </c>
      <c r="J9" s="39" t="s">
        <v>45</v>
      </c>
      <c r="K9" s="39" t="s">
        <v>46</v>
      </c>
    </row>
    <row r="10" spans="2:11" x14ac:dyDescent="0.25">
      <c r="B10" s="4"/>
      <c r="C10" s="4"/>
      <c r="D10" s="4"/>
      <c r="E10" s="4"/>
      <c r="F10" s="4" t="s">
        <v>24</v>
      </c>
      <c r="G10" s="46">
        <f>G12+G13+G14+G15</f>
        <v>1376337.86</v>
      </c>
      <c r="H10" s="46">
        <f>H12+H13+H14+H15</f>
        <v>1581206.82</v>
      </c>
      <c r="I10" s="46">
        <f>I12+I13+I14+I15</f>
        <v>1686311.19</v>
      </c>
      <c r="J10" s="46">
        <f>I10/G10*100</f>
        <v>122.52160163638889</v>
      </c>
      <c r="K10" s="46">
        <f>I10/H10*100</f>
        <v>106.64709819554155</v>
      </c>
    </row>
    <row r="11" spans="2:11" ht="15.75" customHeight="1" x14ac:dyDescent="0.25">
      <c r="B11" s="4">
        <v>6</v>
      </c>
      <c r="C11" s="4"/>
      <c r="D11" s="4"/>
      <c r="E11" s="4"/>
      <c r="F11" s="4" t="s">
        <v>2</v>
      </c>
      <c r="G11" s="46"/>
      <c r="H11" s="46"/>
      <c r="I11" s="46"/>
      <c r="J11" s="46"/>
      <c r="K11" s="46"/>
    </row>
    <row r="12" spans="2:11" ht="25.5" x14ac:dyDescent="0.25">
      <c r="B12" s="4"/>
      <c r="C12" s="9">
        <v>63</v>
      </c>
      <c r="D12" s="9"/>
      <c r="E12" s="9"/>
      <c r="F12" s="9" t="s">
        <v>12</v>
      </c>
      <c r="G12" s="50">
        <v>1118274.48</v>
      </c>
      <c r="H12" s="50">
        <v>1316976.68</v>
      </c>
      <c r="I12" s="50">
        <v>1442068.43</v>
      </c>
      <c r="J12" s="46">
        <f t="shared" ref="J12:J15" si="0">I12/G12*100</f>
        <v>128.95478308688578</v>
      </c>
      <c r="K12" s="46">
        <f t="shared" ref="K12:K15" si="1">I12/H12*100</f>
        <v>109.49840281150614</v>
      </c>
    </row>
    <row r="13" spans="2:11" x14ac:dyDescent="0.25">
      <c r="B13" s="4"/>
      <c r="C13" s="9">
        <v>65</v>
      </c>
      <c r="D13" s="9"/>
      <c r="E13" s="9"/>
      <c r="F13" s="9" t="s">
        <v>61</v>
      </c>
      <c r="G13" s="50">
        <v>3935.06</v>
      </c>
      <c r="H13" s="50">
        <v>11812.35</v>
      </c>
      <c r="I13" s="50">
        <v>987.14</v>
      </c>
      <c r="J13" s="46">
        <f t="shared" si="0"/>
        <v>25.085767434295793</v>
      </c>
      <c r="K13" s="46">
        <f t="shared" si="1"/>
        <v>8.3568468594310197</v>
      </c>
    </row>
    <row r="14" spans="2:11" ht="25.5" x14ac:dyDescent="0.25">
      <c r="B14" s="5"/>
      <c r="C14" s="5">
        <v>66</v>
      </c>
      <c r="D14" s="6"/>
      <c r="E14" s="6"/>
      <c r="F14" s="9" t="s">
        <v>92</v>
      </c>
      <c r="G14" s="50">
        <v>2167.0300000000002</v>
      </c>
      <c r="H14" s="47">
        <v>7432.45</v>
      </c>
      <c r="I14" s="50">
        <v>2712.11</v>
      </c>
      <c r="J14" s="46">
        <f t="shared" si="0"/>
        <v>125.15332044318721</v>
      </c>
      <c r="K14" s="46">
        <f t="shared" si="1"/>
        <v>36.490121023350312</v>
      </c>
    </row>
    <row r="15" spans="2:11" x14ac:dyDescent="0.25">
      <c r="B15" s="15"/>
      <c r="C15" s="5">
        <v>67</v>
      </c>
      <c r="D15" s="6"/>
      <c r="E15" s="6"/>
      <c r="F15" s="9" t="s">
        <v>60</v>
      </c>
      <c r="G15" s="50">
        <v>251961.29</v>
      </c>
      <c r="H15" s="47">
        <v>244985.34</v>
      </c>
      <c r="I15" s="50">
        <v>240543.51</v>
      </c>
      <c r="J15" s="46">
        <f t="shared" si="0"/>
        <v>95.468438822487371</v>
      </c>
      <c r="K15" s="46">
        <f t="shared" si="1"/>
        <v>98.18689967326209</v>
      </c>
    </row>
    <row r="16" spans="2:11" x14ac:dyDescent="0.25">
      <c r="B16" s="27"/>
      <c r="C16" s="27"/>
      <c r="D16" s="27"/>
      <c r="E16" s="27"/>
      <c r="F16" s="27"/>
      <c r="G16" s="50"/>
      <c r="H16" s="47"/>
      <c r="I16" s="50"/>
      <c r="J16" s="20"/>
      <c r="K16" s="20"/>
    </row>
    <row r="17" spans="2:11" x14ac:dyDescent="0.25">
      <c r="B17" s="101" t="s">
        <v>6</v>
      </c>
      <c r="C17" s="102"/>
      <c r="D17" s="102"/>
      <c r="E17" s="102"/>
      <c r="F17" s="103"/>
      <c r="G17" s="50"/>
      <c r="H17" s="47"/>
      <c r="I17" s="50"/>
      <c r="J17" s="20"/>
      <c r="K17" s="20"/>
    </row>
    <row r="18" spans="2:11" x14ac:dyDescent="0.25">
      <c r="B18" s="104">
        <v>1</v>
      </c>
      <c r="C18" s="105"/>
      <c r="D18" s="105"/>
      <c r="E18" s="105"/>
      <c r="F18" s="106"/>
      <c r="G18" s="50"/>
      <c r="H18" s="47"/>
      <c r="I18" s="50"/>
      <c r="J18" s="20"/>
      <c r="K18" s="20"/>
    </row>
    <row r="19" spans="2:11" x14ac:dyDescent="0.25">
      <c r="B19" s="4"/>
      <c r="C19" s="4"/>
      <c r="D19" s="4"/>
      <c r="E19" s="4"/>
      <c r="F19" s="4" t="s">
        <v>19</v>
      </c>
      <c r="G19" s="46">
        <f>G20+G24+G54+G55</f>
        <v>1381825.8499999999</v>
      </c>
      <c r="H19" s="46">
        <f>H20+H24+H51+H54+H55</f>
        <v>1619790.05</v>
      </c>
      <c r="I19" s="46">
        <f>I20+I24+I51+I54+I55</f>
        <v>1701994.31</v>
      </c>
      <c r="J19" s="46">
        <f t="shared" ref="J19:J28" si="2">I19/G19*100</f>
        <v>123.16995734303278</v>
      </c>
      <c r="K19" s="46">
        <f t="shared" ref="K19:K23" si="3">I19/H19*100</f>
        <v>105.07499475009124</v>
      </c>
    </row>
    <row r="20" spans="2:11" x14ac:dyDescent="0.25">
      <c r="B20" s="4">
        <v>3</v>
      </c>
      <c r="C20" s="4"/>
      <c r="D20" s="4"/>
      <c r="E20" s="4"/>
      <c r="F20" s="4" t="s">
        <v>3</v>
      </c>
      <c r="G20" s="46">
        <f>G21+G22+G23</f>
        <v>1093071.04</v>
      </c>
      <c r="H20" s="46">
        <f>H21+H22+H23</f>
        <v>1207353.82</v>
      </c>
      <c r="I20" s="46">
        <f>I21+I22+I23</f>
        <v>1332789.23</v>
      </c>
      <c r="J20" s="46">
        <f t="shared" si="2"/>
        <v>121.93070543704094</v>
      </c>
      <c r="K20" s="46">
        <f t="shared" si="3"/>
        <v>110.38928339995644</v>
      </c>
    </row>
    <row r="21" spans="2:11" x14ac:dyDescent="0.25">
      <c r="B21" s="4"/>
      <c r="C21" s="9">
        <v>31</v>
      </c>
      <c r="D21" s="9"/>
      <c r="E21" s="9">
        <v>31</v>
      </c>
      <c r="F21" s="9" t="s">
        <v>4</v>
      </c>
      <c r="G21" s="50">
        <v>1032086.27</v>
      </c>
      <c r="H21" s="47">
        <v>1139305.83</v>
      </c>
      <c r="I21" s="50">
        <v>1269416.03</v>
      </c>
      <c r="J21" s="46">
        <f t="shared" si="2"/>
        <v>122.9951474889788</v>
      </c>
      <c r="K21" s="46">
        <f t="shared" si="3"/>
        <v>111.42012939580937</v>
      </c>
    </row>
    <row r="22" spans="2:11" ht="15.75" customHeight="1" x14ac:dyDescent="0.25">
      <c r="B22" s="5"/>
      <c r="C22" s="6">
        <v>32</v>
      </c>
      <c r="D22" s="5"/>
      <c r="E22" s="5">
        <v>3212</v>
      </c>
      <c r="F22" s="5" t="s">
        <v>85</v>
      </c>
      <c r="G22" s="50">
        <v>57655.91</v>
      </c>
      <c r="H22" s="47">
        <v>63947.99</v>
      </c>
      <c r="I22" s="50">
        <v>59397.2</v>
      </c>
      <c r="J22" s="46">
        <f t="shared" si="2"/>
        <v>103.02014138706681</v>
      </c>
      <c r="K22" s="46">
        <f t="shared" si="3"/>
        <v>92.883607444112002</v>
      </c>
    </row>
    <row r="23" spans="2:11" ht="15.75" customHeight="1" x14ac:dyDescent="0.25">
      <c r="B23" s="5"/>
      <c r="C23" s="5"/>
      <c r="D23" s="5"/>
      <c r="E23" s="5">
        <v>3295</v>
      </c>
      <c r="F23" s="5" t="s">
        <v>84</v>
      </c>
      <c r="G23" s="50">
        <v>3328.86</v>
      </c>
      <c r="H23" s="47">
        <v>4100</v>
      </c>
      <c r="I23" s="50">
        <v>3976</v>
      </c>
      <c r="J23" s="46">
        <f t="shared" si="2"/>
        <v>119.4402888676604</v>
      </c>
      <c r="K23" s="46">
        <f t="shared" si="3"/>
        <v>96.975609756097555</v>
      </c>
    </row>
    <row r="24" spans="2:11" x14ac:dyDescent="0.25">
      <c r="B24" s="5"/>
      <c r="C24" s="5">
        <v>32</v>
      </c>
      <c r="D24" s="6"/>
      <c r="E24" s="6"/>
      <c r="F24" s="5" t="s">
        <v>9</v>
      </c>
      <c r="G24" s="42">
        <f>G26+G27+G28+G30+G31+G32+G33+G34+G35+G37+G38+G39+G40+G41+G42+G43+G44+G46+G47+G48+G50</f>
        <v>178722.46999999994</v>
      </c>
      <c r="H24" s="48">
        <f>H26+H27+H28+H30+H31+H32+H33+H34+H35+H37+H38+H39+H40+H41+H42+H43+H44+H46+H47+H48+H50</f>
        <v>249283.63999999998</v>
      </c>
      <c r="I24" s="42">
        <f>I26+I27+I28+I30+I31+I32+I33+I34+I35+I37+I38+I39+I40+I41+I42+I43+I44+I46+I47+I48+I50</f>
        <v>223139.87999999998</v>
      </c>
      <c r="J24" s="46">
        <f t="shared" si="2"/>
        <v>124.85272836705985</v>
      </c>
      <c r="K24" s="46">
        <f t="shared" ref="K24:K32" si="4">I24/H24*100</f>
        <v>89.512444539080064</v>
      </c>
    </row>
    <row r="25" spans="2:11" x14ac:dyDescent="0.25">
      <c r="B25" s="5"/>
      <c r="C25" s="5"/>
      <c r="D25" s="5">
        <v>321</v>
      </c>
      <c r="E25" s="5"/>
      <c r="F25" s="15" t="s">
        <v>13</v>
      </c>
      <c r="G25" s="42"/>
      <c r="H25" s="48"/>
      <c r="I25" s="42"/>
      <c r="J25" s="46"/>
      <c r="K25" s="46"/>
    </row>
    <row r="26" spans="2:11" x14ac:dyDescent="0.25">
      <c r="B26" s="5"/>
      <c r="C26" s="15"/>
      <c r="D26" s="5"/>
      <c r="E26" s="5">
        <v>3211</v>
      </c>
      <c r="F26" s="21" t="s">
        <v>14</v>
      </c>
      <c r="G26" s="50">
        <v>2185.8200000000002</v>
      </c>
      <c r="H26" s="47">
        <v>3752.28</v>
      </c>
      <c r="I26" s="50">
        <v>2425.06</v>
      </c>
      <c r="J26" s="46">
        <f t="shared" si="2"/>
        <v>110.94509154459196</v>
      </c>
      <c r="K26" s="46">
        <f t="shared" si="4"/>
        <v>64.628972251537732</v>
      </c>
    </row>
    <row r="27" spans="2:11" x14ac:dyDescent="0.25">
      <c r="B27" s="5"/>
      <c r="C27" s="15"/>
      <c r="D27" s="6"/>
      <c r="E27" s="5">
        <v>3213</v>
      </c>
      <c r="F27" s="5" t="s">
        <v>62</v>
      </c>
      <c r="G27" s="50">
        <v>115.53</v>
      </c>
      <c r="H27" s="47">
        <v>450.12</v>
      </c>
      <c r="I27" s="50">
        <v>450.12</v>
      </c>
      <c r="J27" s="46">
        <f t="shared" si="2"/>
        <v>389.61308750973774</v>
      </c>
      <c r="K27" s="46">
        <f t="shared" si="4"/>
        <v>100</v>
      </c>
    </row>
    <row r="28" spans="2:11" x14ac:dyDescent="0.25">
      <c r="B28" s="5"/>
      <c r="C28" s="15"/>
      <c r="D28" s="6"/>
      <c r="E28" s="5">
        <v>3214</v>
      </c>
      <c r="F28" s="5" t="s">
        <v>63</v>
      </c>
      <c r="G28" s="50">
        <v>821.89</v>
      </c>
      <c r="H28" s="47">
        <v>1664.44</v>
      </c>
      <c r="I28" s="50">
        <v>956.83</v>
      </c>
      <c r="J28" s="46">
        <f t="shared" si="2"/>
        <v>116.41825548431055</v>
      </c>
      <c r="K28" s="46">
        <f t="shared" si="4"/>
        <v>57.486602100406145</v>
      </c>
    </row>
    <row r="29" spans="2:11" x14ac:dyDescent="0.25">
      <c r="B29" s="5"/>
      <c r="C29" s="5"/>
      <c r="D29" s="5">
        <v>322</v>
      </c>
      <c r="E29" s="6"/>
      <c r="F29" s="15" t="s">
        <v>64</v>
      </c>
      <c r="G29" s="42"/>
      <c r="H29" s="48"/>
      <c r="I29" s="42"/>
      <c r="J29" s="46"/>
      <c r="K29" s="46"/>
    </row>
    <row r="30" spans="2:11" x14ac:dyDescent="0.25">
      <c r="B30" s="5"/>
      <c r="C30" s="5"/>
      <c r="D30" s="5"/>
      <c r="E30" s="5">
        <v>3221</v>
      </c>
      <c r="F30" s="5" t="s">
        <v>65</v>
      </c>
      <c r="G30" s="50">
        <v>2283.85</v>
      </c>
      <c r="H30" s="47">
        <v>10201.51</v>
      </c>
      <c r="I30" s="50">
        <v>8203.57</v>
      </c>
      <c r="J30" s="46">
        <f t="shared" ref="J30:J32" si="5">I30/G30*100</f>
        <v>359.19915931431575</v>
      </c>
      <c r="K30" s="46">
        <f t="shared" si="4"/>
        <v>80.415252251872516</v>
      </c>
    </row>
    <row r="31" spans="2:11" x14ac:dyDescent="0.25">
      <c r="B31" s="5"/>
      <c r="C31" s="5"/>
      <c r="D31" s="5"/>
      <c r="E31" s="5">
        <v>3222</v>
      </c>
      <c r="F31" s="5" t="s">
        <v>66</v>
      </c>
      <c r="G31" s="50">
        <v>38096.54</v>
      </c>
      <c r="H31" s="47">
        <v>55735.23</v>
      </c>
      <c r="I31" s="50">
        <v>50172.69</v>
      </c>
      <c r="J31" s="46">
        <f t="shared" si="5"/>
        <v>131.69881044315309</v>
      </c>
      <c r="K31" s="46">
        <f t="shared" si="4"/>
        <v>90.01970566910731</v>
      </c>
    </row>
    <row r="32" spans="2:11" x14ac:dyDescent="0.25">
      <c r="B32" s="5"/>
      <c r="C32" s="5"/>
      <c r="D32" s="5"/>
      <c r="E32" s="5">
        <v>3223</v>
      </c>
      <c r="F32" s="5" t="s">
        <v>67</v>
      </c>
      <c r="G32" s="50">
        <v>17992.03</v>
      </c>
      <c r="H32" s="47">
        <v>18752.07</v>
      </c>
      <c r="I32" s="50">
        <v>18486.62</v>
      </c>
      <c r="J32" s="46">
        <f t="shared" si="5"/>
        <v>102.74893939149723</v>
      </c>
      <c r="K32" s="46">
        <f t="shared" si="4"/>
        <v>98.58442294637338</v>
      </c>
    </row>
    <row r="33" spans="2:11" x14ac:dyDescent="0.25">
      <c r="B33" s="5"/>
      <c r="C33" s="5"/>
      <c r="D33" s="5"/>
      <c r="E33" s="5">
        <v>3224</v>
      </c>
      <c r="F33" s="5" t="s">
        <v>68</v>
      </c>
      <c r="G33" s="50">
        <v>1415.2</v>
      </c>
      <c r="H33" s="47">
        <v>1237.22</v>
      </c>
      <c r="I33" s="50">
        <v>1237.22</v>
      </c>
      <c r="J33" s="46">
        <f t="shared" ref="J33:J43" si="6">I33/G33*100</f>
        <v>87.423685698134534</v>
      </c>
      <c r="K33" s="46">
        <f t="shared" ref="K33:K37" si="7">I33/H33*100</f>
        <v>100</v>
      </c>
    </row>
    <row r="34" spans="2:11" x14ac:dyDescent="0.25">
      <c r="B34" s="5"/>
      <c r="C34" s="5"/>
      <c r="D34" s="5"/>
      <c r="E34" s="6">
        <v>3225</v>
      </c>
      <c r="F34" s="5" t="s">
        <v>69</v>
      </c>
      <c r="G34" s="50">
        <v>1869.77</v>
      </c>
      <c r="H34" s="47">
        <v>5435.13</v>
      </c>
      <c r="I34" s="50">
        <v>1780.67</v>
      </c>
      <c r="J34" s="46">
        <f t="shared" si="6"/>
        <v>95.234708012215407</v>
      </c>
      <c r="K34" s="46">
        <f t="shared" si="7"/>
        <v>32.762233838013074</v>
      </c>
    </row>
    <row r="35" spans="2:11" x14ac:dyDescent="0.25">
      <c r="B35" s="5"/>
      <c r="C35" s="5"/>
      <c r="D35" s="5"/>
      <c r="E35" s="6">
        <v>3227</v>
      </c>
      <c r="F35" s="5" t="s">
        <v>70</v>
      </c>
      <c r="G35" s="50">
        <v>115</v>
      </c>
      <c r="H35" s="47">
        <v>265.45</v>
      </c>
      <c r="I35" s="50">
        <v>0</v>
      </c>
      <c r="J35" s="46">
        <f t="shared" si="6"/>
        <v>0</v>
      </c>
      <c r="K35" s="46">
        <f t="shared" si="7"/>
        <v>0</v>
      </c>
    </row>
    <row r="36" spans="2:11" x14ac:dyDescent="0.25">
      <c r="B36" s="5"/>
      <c r="C36" s="5"/>
      <c r="D36" s="5">
        <v>323</v>
      </c>
      <c r="E36" s="6"/>
      <c r="F36" s="15" t="s">
        <v>71</v>
      </c>
      <c r="G36" s="42"/>
      <c r="H36" s="48"/>
      <c r="I36" s="42"/>
      <c r="J36" s="46"/>
      <c r="K36" s="46"/>
    </row>
    <row r="37" spans="2:11" x14ac:dyDescent="0.25">
      <c r="B37" s="5"/>
      <c r="C37" s="5"/>
      <c r="D37" s="5"/>
      <c r="E37" s="5">
        <v>3231</v>
      </c>
      <c r="F37" s="5" t="s">
        <v>72</v>
      </c>
      <c r="G37" s="50">
        <v>3583.36</v>
      </c>
      <c r="H37" s="47">
        <v>11036.81</v>
      </c>
      <c r="I37" s="50">
        <v>10373.200000000001</v>
      </c>
      <c r="J37" s="46">
        <f t="shared" si="6"/>
        <v>289.48249687444189</v>
      </c>
      <c r="K37" s="46">
        <f t="shared" si="7"/>
        <v>93.987302490484126</v>
      </c>
    </row>
    <row r="38" spans="2:11" x14ac:dyDescent="0.25">
      <c r="B38" s="5"/>
      <c r="C38" s="5"/>
      <c r="D38" s="5"/>
      <c r="E38" s="5">
        <v>3232</v>
      </c>
      <c r="F38" s="5" t="s">
        <v>73</v>
      </c>
      <c r="G38" s="50">
        <v>9837.67</v>
      </c>
      <c r="H38" s="47">
        <v>14775.97</v>
      </c>
      <c r="I38" s="50">
        <v>10912.49</v>
      </c>
      <c r="J38" s="46">
        <f t="shared" si="6"/>
        <v>110.9255545266308</v>
      </c>
      <c r="K38" s="46">
        <f t="shared" ref="K38:K43" si="8">I38/H38*100</f>
        <v>73.852951785906441</v>
      </c>
    </row>
    <row r="39" spans="2:11" x14ac:dyDescent="0.25">
      <c r="B39" s="5"/>
      <c r="C39" s="5"/>
      <c r="D39" s="5"/>
      <c r="E39" s="5">
        <v>3234</v>
      </c>
      <c r="F39" s="5" t="s">
        <v>74</v>
      </c>
      <c r="G39" s="50">
        <v>3128.65</v>
      </c>
      <c r="H39" s="47">
        <v>5032.08</v>
      </c>
      <c r="I39" s="50">
        <v>4587.4799999999996</v>
      </c>
      <c r="J39" s="46">
        <f t="shared" si="6"/>
        <v>146.62809838109087</v>
      </c>
      <c r="K39" s="46">
        <f t="shared" si="8"/>
        <v>91.16468736586063</v>
      </c>
    </row>
    <row r="40" spans="2:11" x14ac:dyDescent="0.25">
      <c r="B40" s="5"/>
      <c r="C40" s="5"/>
      <c r="D40" s="5"/>
      <c r="E40" s="5">
        <v>3235</v>
      </c>
      <c r="F40" s="5" t="s">
        <v>75</v>
      </c>
      <c r="G40" s="50">
        <v>81365.16</v>
      </c>
      <c r="H40" s="47">
        <v>86196.56</v>
      </c>
      <c r="I40" s="50">
        <v>84777.33</v>
      </c>
      <c r="J40" s="46">
        <f t="shared" si="6"/>
        <v>104.19364996025327</v>
      </c>
      <c r="K40" s="46">
        <f t="shared" si="8"/>
        <v>98.353495777557725</v>
      </c>
    </row>
    <row r="41" spans="2:11" x14ac:dyDescent="0.25">
      <c r="B41" s="5"/>
      <c r="C41" s="5"/>
      <c r="D41" s="5"/>
      <c r="E41" s="5">
        <v>3236</v>
      </c>
      <c r="F41" s="5" t="s">
        <v>76</v>
      </c>
      <c r="G41" s="50">
        <v>132.55000000000001</v>
      </c>
      <c r="H41" s="47">
        <v>2309.25</v>
      </c>
      <c r="I41" s="50">
        <v>2043.8</v>
      </c>
      <c r="J41" s="46">
        <f t="shared" si="6"/>
        <v>1541.9087136929459</v>
      </c>
      <c r="K41" s="46">
        <f t="shared" si="8"/>
        <v>88.504925841723505</v>
      </c>
    </row>
    <row r="42" spans="2:11" x14ac:dyDescent="0.25">
      <c r="B42" s="5"/>
      <c r="C42" s="5"/>
      <c r="D42" s="5"/>
      <c r="E42" s="5">
        <v>3237</v>
      </c>
      <c r="F42" s="5" t="s">
        <v>77</v>
      </c>
      <c r="G42" s="50">
        <v>1500</v>
      </c>
      <c r="H42" s="47">
        <v>2616.3200000000002</v>
      </c>
      <c r="I42" s="50">
        <v>1750</v>
      </c>
      <c r="J42" s="46">
        <f t="shared" si="6"/>
        <v>116.66666666666667</v>
      </c>
      <c r="K42" s="46">
        <f t="shared" si="8"/>
        <v>66.887842465753423</v>
      </c>
    </row>
    <row r="43" spans="2:11" x14ac:dyDescent="0.25">
      <c r="B43" s="5"/>
      <c r="C43" s="5"/>
      <c r="D43" s="5"/>
      <c r="E43" s="5">
        <v>3238</v>
      </c>
      <c r="F43" s="5" t="s">
        <v>78</v>
      </c>
      <c r="G43" s="50">
        <v>2057.5</v>
      </c>
      <c r="H43" s="47">
        <v>2895.5</v>
      </c>
      <c r="I43" s="50">
        <v>2895.5</v>
      </c>
      <c r="J43" s="46">
        <f t="shared" si="6"/>
        <v>140.72904009720534</v>
      </c>
      <c r="K43" s="46">
        <f t="shared" si="8"/>
        <v>100</v>
      </c>
    </row>
    <row r="44" spans="2:11" x14ac:dyDescent="0.25">
      <c r="B44" s="5"/>
      <c r="C44" s="5"/>
      <c r="D44" s="5"/>
      <c r="E44" s="5">
        <v>3239</v>
      </c>
      <c r="F44" s="5" t="s">
        <v>86</v>
      </c>
      <c r="G44" s="50">
        <v>196.85</v>
      </c>
      <c r="H44" s="47">
        <v>8430.9699999999993</v>
      </c>
      <c r="I44" s="50">
        <v>8430.9699999999993</v>
      </c>
      <c r="J44" s="46">
        <f t="shared" ref="J44:J46" si="9">I44/G44*100</f>
        <v>4282.9413258826517</v>
      </c>
      <c r="K44" s="46">
        <f t="shared" ref="K44:K46" si="10">I44/H44*100</f>
        <v>100</v>
      </c>
    </row>
    <row r="45" spans="2:11" x14ac:dyDescent="0.25">
      <c r="B45" s="5"/>
      <c r="C45" s="5"/>
      <c r="D45" s="5">
        <v>329</v>
      </c>
      <c r="E45" s="6"/>
      <c r="F45" s="15" t="s">
        <v>79</v>
      </c>
      <c r="G45" s="42"/>
      <c r="H45" s="48"/>
      <c r="I45" s="42"/>
      <c r="J45" s="46"/>
      <c r="K45" s="46"/>
    </row>
    <row r="46" spans="2:11" x14ac:dyDescent="0.25">
      <c r="B46" s="5"/>
      <c r="C46" s="5"/>
      <c r="D46" s="5"/>
      <c r="E46" s="5">
        <v>3292</v>
      </c>
      <c r="F46" s="5" t="s">
        <v>80</v>
      </c>
      <c r="G46" s="50">
        <v>2615.46</v>
      </c>
      <c r="H46" s="47">
        <v>2479.02</v>
      </c>
      <c r="I46" s="50">
        <v>2038.71</v>
      </c>
      <c r="J46" s="46">
        <f t="shared" si="9"/>
        <v>77.948429721731543</v>
      </c>
      <c r="K46" s="46">
        <f t="shared" si="10"/>
        <v>82.23854587699978</v>
      </c>
    </row>
    <row r="47" spans="2:11" x14ac:dyDescent="0.25">
      <c r="B47" s="5"/>
      <c r="C47" s="5"/>
      <c r="D47" s="5"/>
      <c r="E47" s="5">
        <v>3293</v>
      </c>
      <c r="F47" s="5" t="s">
        <v>81</v>
      </c>
      <c r="G47" s="50">
        <v>1497.77</v>
      </c>
      <c r="H47" s="47">
        <v>1830.11</v>
      </c>
      <c r="I47" s="50">
        <v>3182.11</v>
      </c>
      <c r="J47" s="46">
        <f t="shared" ref="J47:J55" si="11">I47/G47*100</f>
        <v>212.45651869112083</v>
      </c>
      <c r="K47" s="46">
        <f t="shared" ref="K47:K51" si="12">I47/H47*100</f>
        <v>173.87534082650771</v>
      </c>
    </row>
    <row r="48" spans="2:11" x14ac:dyDescent="0.25">
      <c r="B48" s="5"/>
      <c r="C48" s="5"/>
      <c r="D48" s="5"/>
      <c r="E48" s="5">
        <v>3294</v>
      </c>
      <c r="F48" s="5" t="s">
        <v>82</v>
      </c>
      <c r="G48" s="50">
        <v>108.09</v>
      </c>
      <c r="H48" s="47">
        <v>133.09</v>
      </c>
      <c r="I48" s="50">
        <v>133.09</v>
      </c>
      <c r="J48" s="46">
        <f t="shared" si="11"/>
        <v>123.12887408640947</v>
      </c>
      <c r="K48" s="46">
        <f t="shared" si="12"/>
        <v>100</v>
      </c>
    </row>
    <row r="49" spans="2:11" x14ac:dyDescent="0.25">
      <c r="B49" s="5"/>
      <c r="C49" s="5"/>
      <c r="D49" s="5"/>
      <c r="E49" s="5">
        <v>3296</v>
      </c>
      <c r="F49" s="5" t="s">
        <v>87</v>
      </c>
      <c r="G49" s="50">
        <v>0</v>
      </c>
      <c r="H49" s="47">
        <v>0</v>
      </c>
      <c r="I49" s="50">
        <v>0</v>
      </c>
      <c r="J49" s="46" t="e">
        <f t="shared" si="11"/>
        <v>#DIV/0!</v>
      </c>
      <c r="K49" s="46" t="e">
        <f t="shared" si="12"/>
        <v>#DIV/0!</v>
      </c>
    </row>
    <row r="50" spans="2:11" x14ac:dyDescent="0.25">
      <c r="B50" s="5"/>
      <c r="C50" s="5"/>
      <c r="D50" s="5"/>
      <c r="E50" s="5">
        <v>3299</v>
      </c>
      <c r="F50" s="5" t="s">
        <v>79</v>
      </c>
      <c r="G50" s="50">
        <v>7803.78</v>
      </c>
      <c r="H50" s="47">
        <v>14054.51</v>
      </c>
      <c r="I50" s="50">
        <v>8302.42</v>
      </c>
      <c r="J50" s="46">
        <f t="shared" si="11"/>
        <v>106.38972395428883</v>
      </c>
      <c r="K50" s="46">
        <f t="shared" si="12"/>
        <v>59.072995074179033</v>
      </c>
    </row>
    <row r="51" spans="2:11" x14ac:dyDescent="0.25">
      <c r="B51" s="5"/>
      <c r="C51" s="5">
        <v>34</v>
      </c>
      <c r="D51" s="5">
        <v>343</v>
      </c>
      <c r="E51" s="6">
        <v>3413</v>
      </c>
      <c r="F51" s="15" t="s">
        <v>83</v>
      </c>
      <c r="G51" s="42">
        <v>0</v>
      </c>
      <c r="H51" s="48">
        <v>16.59</v>
      </c>
      <c r="I51" s="42">
        <v>16.59</v>
      </c>
      <c r="J51" s="46" t="e">
        <f t="shared" si="11"/>
        <v>#DIV/0!</v>
      </c>
      <c r="K51" s="46">
        <f t="shared" si="12"/>
        <v>100</v>
      </c>
    </row>
    <row r="52" spans="2:11" x14ac:dyDescent="0.25">
      <c r="B52" s="5"/>
      <c r="C52" s="5">
        <v>37</v>
      </c>
      <c r="D52" s="5">
        <v>372</v>
      </c>
      <c r="E52" s="5">
        <v>3721</v>
      </c>
      <c r="F52" s="15" t="s">
        <v>89</v>
      </c>
      <c r="G52" s="42">
        <v>0</v>
      </c>
      <c r="H52" s="48">
        <v>0</v>
      </c>
      <c r="I52" s="42">
        <v>0</v>
      </c>
      <c r="J52" s="46" t="e">
        <f t="shared" si="11"/>
        <v>#DIV/0!</v>
      </c>
      <c r="K52" s="46" t="e">
        <f t="shared" ref="K52:K55" si="13">I52/H52*100</f>
        <v>#DIV/0!</v>
      </c>
    </row>
    <row r="53" spans="2:11" x14ac:dyDescent="0.25">
      <c r="B53" s="5"/>
      <c r="C53" s="5">
        <v>38</v>
      </c>
      <c r="D53" s="5">
        <v>381</v>
      </c>
      <c r="E53" s="5">
        <v>3811</v>
      </c>
      <c r="F53" s="15" t="s">
        <v>88</v>
      </c>
      <c r="G53" s="42">
        <v>0</v>
      </c>
      <c r="H53" s="48">
        <v>0</v>
      </c>
      <c r="I53" s="42">
        <v>0</v>
      </c>
      <c r="J53" s="46" t="e">
        <f t="shared" si="11"/>
        <v>#DIV/0!</v>
      </c>
      <c r="K53" s="46" t="e">
        <f t="shared" si="13"/>
        <v>#DIV/0!</v>
      </c>
    </row>
    <row r="54" spans="2:11" x14ac:dyDescent="0.25">
      <c r="B54" s="5"/>
      <c r="C54" s="5"/>
      <c r="D54" s="5"/>
      <c r="E54" s="5">
        <v>3812</v>
      </c>
      <c r="F54" s="15" t="s">
        <v>91</v>
      </c>
      <c r="G54" s="42">
        <v>502.63</v>
      </c>
      <c r="H54" s="48">
        <v>459</v>
      </c>
      <c r="I54" s="42">
        <v>458.59</v>
      </c>
      <c r="J54" s="46">
        <f t="shared" si="11"/>
        <v>91.238087658914097</v>
      </c>
      <c r="K54" s="46">
        <f t="shared" si="13"/>
        <v>99.910675381263616</v>
      </c>
    </row>
    <row r="55" spans="2:11" x14ac:dyDescent="0.25">
      <c r="B55" s="7">
        <v>4</v>
      </c>
      <c r="C55" s="8"/>
      <c r="D55" s="8"/>
      <c r="E55" s="8"/>
      <c r="F55" s="14" t="s">
        <v>5</v>
      </c>
      <c r="G55" s="49">
        <v>109529.71</v>
      </c>
      <c r="H55" s="49">
        <v>162677</v>
      </c>
      <c r="I55" s="49">
        <v>145590.01999999999</v>
      </c>
      <c r="J55" s="46">
        <f t="shared" si="11"/>
        <v>132.92285718642</v>
      </c>
      <c r="K55" s="46">
        <f t="shared" si="13"/>
        <v>89.496376254787094</v>
      </c>
    </row>
  </sheetData>
  <mergeCells count="7">
    <mergeCell ref="B4:K4"/>
    <mergeCell ref="B2:K2"/>
    <mergeCell ref="B17:F17"/>
    <mergeCell ref="B18:F18"/>
    <mergeCell ref="B8:F8"/>
    <mergeCell ref="B9:F9"/>
    <mergeCell ref="B6:K6"/>
  </mergeCells>
  <pageMargins left="0.7" right="0.7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7"/>
  <sheetViews>
    <sheetView workbookViewId="0">
      <selection activeCell="L23" sqref="L23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1" spans="2:7" ht="18" x14ac:dyDescent="0.25">
      <c r="B1" s="11"/>
      <c r="C1" s="11"/>
      <c r="D1" s="11"/>
      <c r="E1" s="3"/>
      <c r="F1" s="3"/>
      <c r="G1" s="3"/>
    </row>
    <row r="2" spans="2:7" ht="15.75" customHeight="1" x14ac:dyDescent="0.25">
      <c r="B2" s="58" t="s">
        <v>21</v>
      </c>
      <c r="C2" s="58"/>
      <c r="D2" s="58"/>
      <c r="E2" s="58"/>
      <c r="F2" s="58"/>
      <c r="G2" s="58"/>
    </row>
    <row r="3" spans="2:7" ht="18" x14ac:dyDescent="0.25">
      <c r="B3" s="28"/>
      <c r="C3" s="28"/>
      <c r="D3" s="28"/>
      <c r="E3" s="29"/>
      <c r="F3" s="29"/>
      <c r="G3" s="29"/>
    </row>
    <row r="4" spans="2:7" ht="31.5" customHeight="1" x14ac:dyDescent="0.25">
      <c r="B4" s="25" t="s">
        <v>6</v>
      </c>
      <c r="C4" s="40" t="s">
        <v>44</v>
      </c>
      <c r="D4" s="25" t="s">
        <v>94</v>
      </c>
      <c r="E4" s="40" t="s">
        <v>95</v>
      </c>
      <c r="F4" s="25" t="s">
        <v>10</v>
      </c>
      <c r="G4" s="25" t="s">
        <v>23</v>
      </c>
    </row>
    <row r="5" spans="2:7" s="19" customFormat="1" ht="11.25" x14ac:dyDescent="0.2">
      <c r="B5" s="26">
        <v>1</v>
      </c>
      <c r="C5" s="26">
        <v>4</v>
      </c>
      <c r="D5" s="26">
        <v>3</v>
      </c>
      <c r="E5" s="26">
        <v>4</v>
      </c>
      <c r="F5" s="39" t="s">
        <v>45</v>
      </c>
      <c r="G5" s="39" t="s">
        <v>46</v>
      </c>
    </row>
    <row r="6" spans="2:7" x14ac:dyDescent="0.25">
      <c r="B6" s="4" t="s">
        <v>20</v>
      </c>
      <c r="C6" s="42">
        <f>C7+C13+C15+C17+C18+C19+C20+C21</f>
        <v>1381825.85</v>
      </c>
      <c r="D6" s="53">
        <f>D7+D13+D15+D17+D18+D19+D20+D21</f>
        <v>1619790.0499999998</v>
      </c>
      <c r="E6" s="42">
        <f>E7+E13+E15+E17+E18+E19+E20+E21</f>
        <v>1701994.3100000003</v>
      </c>
      <c r="F6" s="43">
        <f>E6/C6*100</f>
        <v>123.16995734303278</v>
      </c>
      <c r="G6" s="43">
        <f>E6/D6*100</f>
        <v>105.07499475009125</v>
      </c>
    </row>
    <row r="7" spans="2:7" x14ac:dyDescent="0.25">
      <c r="B7" s="4" t="s">
        <v>18</v>
      </c>
      <c r="C7" s="42">
        <f>C8+C9+C10+C11+C12</f>
        <v>251961.29</v>
      </c>
      <c r="D7" s="48">
        <f>D8+D9+D10+D11</f>
        <v>244985.34</v>
      </c>
      <c r="E7" s="42">
        <f>E8+E9+E10+E11+E12</f>
        <v>240543.51</v>
      </c>
      <c r="F7" s="43">
        <f t="shared" ref="F7:F21" si="0">E7/C7*100</f>
        <v>95.468438822487371</v>
      </c>
      <c r="G7" s="43">
        <f t="shared" ref="G7:G20" si="1">E7/D7*100</f>
        <v>98.18689967326209</v>
      </c>
    </row>
    <row r="8" spans="2:7" x14ac:dyDescent="0.25">
      <c r="B8" s="24" t="s">
        <v>17</v>
      </c>
      <c r="C8" s="50">
        <v>40726.69</v>
      </c>
      <c r="D8" s="47">
        <v>38577.910000000003</v>
      </c>
      <c r="E8" s="50">
        <v>36127.910000000003</v>
      </c>
      <c r="F8" s="43">
        <f t="shared" si="0"/>
        <v>88.708191114966624</v>
      </c>
      <c r="G8" s="43">
        <f t="shared" si="1"/>
        <v>93.649215315189451</v>
      </c>
    </row>
    <row r="9" spans="2:7" x14ac:dyDescent="0.25">
      <c r="B9" s="23" t="s">
        <v>47</v>
      </c>
      <c r="C9" s="50">
        <v>856.5</v>
      </c>
      <c r="D9" s="47">
        <v>19438.169999999998</v>
      </c>
      <c r="E9" s="50">
        <v>19438.169999999998</v>
      </c>
      <c r="F9" s="43"/>
      <c r="G9" s="43">
        <f t="shared" si="1"/>
        <v>100</v>
      </c>
    </row>
    <row r="10" spans="2:7" x14ac:dyDescent="0.25">
      <c r="B10" s="23" t="s">
        <v>48</v>
      </c>
      <c r="C10" s="50">
        <v>0</v>
      </c>
      <c r="D10" s="47">
        <v>1878.01</v>
      </c>
      <c r="E10" s="50">
        <v>0</v>
      </c>
      <c r="F10" s="43" t="e">
        <f t="shared" si="0"/>
        <v>#DIV/0!</v>
      </c>
      <c r="G10" s="43">
        <f t="shared" si="1"/>
        <v>0</v>
      </c>
    </row>
    <row r="11" spans="2:7" x14ac:dyDescent="0.25">
      <c r="B11" s="22" t="s">
        <v>52</v>
      </c>
      <c r="C11" s="50">
        <v>210378.1</v>
      </c>
      <c r="D11" s="54">
        <v>185091.25</v>
      </c>
      <c r="E11" s="50">
        <v>184977.43</v>
      </c>
      <c r="F11" s="43">
        <f t="shared" si="0"/>
        <v>87.926181479916394</v>
      </c>
      <c r="G11" s="43">
        <f t="shared" si="1"/>
        <v>99.938506007172137</v>
      </c>
    </row>
    <row r="12" spans="2:7" x14ac:dyDescent="0.25">
      <c r="B12" s="22" t="s">
        <v>93</v>
      </c>
      <c r="C12" s="50">
        <v>0</v>
      </c>
      <c r="D12" s="54">
        <v>0</v>
      </c>
      <c r="E12" s="50">
        <v>0</v>
      </c>
      <c r="F12" s="43" t="e">
        <f t="shared" si="0"/>
        <v>#DIV/0!</v>
      </c>
      <c r="G12" s="43" t="e">
        <f t="shared" si="1"/>
        <v>#DIV/0!</v>
      </c>
    </row>
    <row r="13" spans="2:7" x14ac:dyDescent="0.25">
      <c r="B13" s="4" t="s">
        <v>16</v>
      </c>
      <c r="C13" s="42">
        <f>C14</f>
        <v>2113.54</v>
      </c>
      <c r="D13" s="53">
        <v>7432.45</v>
      </c>
      <c r="E13" s="42">
        <v>2682.76</v>
      </c>
      <c r="F13" s="43">
        <f t="shared" si="0"/>
        <v>126.93206658023981</v>
      </c>
      <c r="G13" s="43">
        <f t="shared" si="1"/>
        <v>36.095231047635714</v>
      </c>
    </row>
    <row r="14" spans="2:7" x14ac:dyDescent="0.25">
      <c r="B14" s="22" t="s">
        <v>15</v>
      </c>
      <c r="C14" s="50">
        <v>2113.54</v>
      </c>
      <c r="D14" s="54">
        <v>7432.45</v>
      </c>
      <c r="E14" s="50">
        <v>2682.76</v>
      </c>
      <c r="F14" s="43">
        <f t="shared" si="0"/>
        <v>126.93206658023981</v>
      </c>
      <c r="G14" s="43">
        <f t="shared" si="1"/>
        <v>36.095231047635714</v>
      </c>
    </row>
    <row r="15" spans="2:7" x14ac:dyDescent="0.25">
      <c r="B15" s="4" t="s">
        <v>49</v>
      </c>
      <c r="C15" s="42">
        <f>C16</f>
        <v>3935.06</v>
      </c>
      <c r="D15" s="53">
        <v>9157.89</v>
      </c>
      <c r="E15" s="42">
        <v>987.14</v>
      </c>
      <c r="F15" s="43">
        <f t="shared" si="0"/>
        <v>25.085767434295793</v>
      </c>
      <c r="G15" s="43">
        <f t="shared" si="1"/>
        <v>10.779120517935899</v>
      </c>
    </row>
    <row r="16" spans="2:7" x14ac:dyDescent="0.25">
      <c r="B16" s="22" t="s">
        <v>50</v>
      </c>
      <c r="C16" s="50">
        <v>3935.06</v>
      </c>
      <c r="D16" s="54">
        <v>9157.89</v>
      </c>
      <c r="E16" s="50">
        <v>987.14</v>
      </c>
      <c r="F16" s="43">
        <f t="shared" si="0"/>
        <v>25.085767434295793</v>
      </c>
      <c r="G16" s="43">
        <f t="shared" si="1"/>
        <v>10.779120517935899</v>
      </c>
    </row>
    <row r="17" spans="2:7" x14ac:dyDescent="0.25">
      <c r="B17" s="41" t="s">
        <v>51</v>
      </c>
      <c r="C17" s="42">
        <v>5487.99</v>
      </c>
      <c r="D17" s="53">
        <v>38583.230000000003</v>
      </c>
      <c r="E17" s="42">
        <v>15683.12</v>
      </c>
      <c r="F17" s="43">
        <f t="shared" si="0"/>
        <v>285.77165774718981</v>
      </c>
      <c r="G17" s="43">
        <f t="shared" si="1"/>
        <v>40.647504109946212</v>
      </c>
    </row>
    <row r="18" spans="2:7" x14ac:dyDescent="0.25">
      <c r="B18" s="41" t="s">
        <v>53</v>
      </c>
      <c r="C18" s="56">
        <v>1099059.8700000001</v>
      </c>
      <c r="D18" s="55">
        <v>1300632.79</v>
      </c>
      <c r="E18" s="56">
        <v>1431913.1</v>
      </c>
      <c r="F18" s="43">
        <f t="shared" si="0"/>
        <v>130.28526826295641</v>
      </c>
      <c r="G18" s="43">
        <f t="shared" si="1"/>
        <v>110.09357222187211</v>
      </c>
    </row>
    <row r="19" spans="2:7" x14ac:dyDescent="0.25">
      <c r="B19" s="41" t="s">
        <v>90</v>
      </c>
      <c r="C19" s="42">
        <v>600</v>
      </c>
      <c r="D19" s="53">
        <v>2654.46</v>
      </c>
      <c r="E19" s="42">
        <v>5304.25</v>
      </c>
      <c r="F19" s="43">
        <f t="shared" si="0"/>
        <v>884.04166666666663</v>
      </c>
      <c r="G19" s="43">
        <f t="shared" si="1"/>
        <v>199.8240696789554</v>
      </c>
    </row>
    <row r="20" spans="2:7" x14ac:dyDescent="0.25">
      <c r="B20" s="41" t="s">
        <v>54</v>
      </c>
      <c r="C20" s="42">
        <v>18614.61</v>
      </c>
      <c r="D20" s="53">
        <v>13689.43</v>
      </c>
      <c r="E20" s="42">
        <v>4851.08</v>
      </c>
      <c r="F20" s="43">
        <f t="shared" si="0"/>
        <v>26.060605083856174</v>
      </c>
      <c r="G20" s="43">
        <f t="shared" si="1"/>
        <v>35.43668363109348</v>
      </c>
    </row>
    <row r="21" spans="2:7" x14ac:dyDescent="0.25">
      <c r="B21" s="4" t="s">
        <v>55</v>
      </c>
      <c r="C21" s="42">
        <v>53.49</v>
      </c>
      <c r="D21" s="53">
        <v>2654.46</v>
      </c>
      <c r="E21" s="42">
        <v>29.35</v>
      </c>
      <c r="F21" s="20">
        <f t="shared" si="0"/>
        <v>54.870069171807813</v>
      </c>
      <c r="G21" s="20">
        <v>0</v>
      </c>
    </row>
    <row r="22" spans="2:7" ht="15.75" customHeight="1" x14ac:dyDescent="0.25">
      <c r="B22" s="4" t="s">
        <v>19</v>
      </c>
      <c r="C22" s="42">
        <v>1381825.85</v>
      </c>
      <c r="D22" s="53">
        <f>D23+D29+D31+D33+D34+D35+D36+D37</f>
        <v>1619790.0499999998</v>
      </c>
      <c r="E22" s="42">
        <f>E23+E29+E31+E33+E34+E35+E36+E37</f>
        <v>1701994.3100000003</v>
      </c>
      <c r="F22" s="43">
        <f>E22/C22*100</f>
        <v>123.16995734303278</v>
      </c>
      <c r="G22" s="43">
        <f>E22/D22*100</f>
        <v>105.07499475009125</v>
      </c>
    </row>
    <row r="23" spans="2:7" ht="15.75" customHeight="1" x14ac:dyDescent="0.25">
      <c r="B23" s="4" t="s">
        <v>18</v>
      </c>
      <c r="C23" s="42">
        <v>251961.29</v>
      </c>
      <c r="D23" s="48">
        <f>D24+D25+D26+D27</f>
        <v>244985.34</v>
      </c>
      <c r="E23" s="42">
        <f>E24+E25+E26+E27+E28</f>
        <v>240543.51</v>
      </c>
      <c r="F23" s="43">
        <f t="shared" ref="F23:F24" si="2">E23/C23*100</f>
        <v>95.468438822487371</v>
      </c>
      <c r="G23" s="43">
        <f t="shared" ref="G23:G36" si="3">E23/D23*100</f>
        <v>98.18689967326209</v>
      </c>
    </row>
    <row r="24" spans="2:7" x14ac:dyDescent="0.25">
      <c r="B24" s="24" t="s">
        <v>17</v>
      </c>
      <c r="C24" s="50">
        <v>40726.69</v>
      </c>
      <c r="D24" s="47">
        <v>38577.910000000003</v>
      </c>
      <c r="E24" s="50">
        <v>36127.910000000003</v>
      </c>
      <c r="F24" s="43">
        <f t="shared" si="2"/>
        <v>88.708191114966624</v>
      </c>
      <c r="G24" s="43">
        <f t="shared" si="3"/>
        <v>93.649215315189451</v>
      </c>
    </row>
    <row r="25" spans="2:7" x14ac:dyDescent="0.25">
      <c r="B25" s="23" t="s">
        <v>47</v>
      </c>
      <c r="C25" s="50">
        <v>856.5</v>
      </c>
      <c r="D25" s="47">
        <v>19438.169999999998</v>
      </c>
      <c r="E25" s="50">
        <v>19438.169999999998</v>
      </c>
      <c r="F25" s="43"/>
      <c r="G25" s="43">
        <f t="shared" si="3"/>
        <v>100</v>
      </c>
    </row>
    <row r="26" spans="2:7" x14ac:dyDescent="0.25">
      <c r="B26" s="23" t="s">
        <v>48</v>
      </c>
      <c r="C26" s="50">
        <v>0</v>
      </c>
      <c r="D26" s="47">
        <v>1878.01</v>
      </c>
      <c r="E26" s="50">
        <v>0</v>
      </c>
      <c r="F26" s="43" t="e">
        <f t="shared" ref="F26:F34" si="4">E26/C26*100</f>
        <v>#DIV/0!</v>
      </c>
      <c r="G26" s="43">
        <f t="shared" si="3"/>
        <v>0</v>
      </c>
    </row>
    <row r="27" spans="2:7" x14ac:dyDescent="0.25">
      <c r="B27" s="22" t="s">
        <v>52</v>
      </c>
      <c r="C27" s="50">
        <v>210378.1</v>
      </c>
      <c r="D27" s="54">
        <v>185091.25</v>
      </c>
      <c r="E27" s="50">
        <v>184977.43</v>
      </c>
      <c r="F27" s="43">
        <f t="shared" si="4"/>
        <v>87.926181479916394</v>
      </c>
      <c r="G27" s="43">
        <f t="shared" si="3"/>
        <v>99.938506007172137</v>
      </c>
    </row>
    <row r="28" spans="2:7" x14ac:dyDescent="0.25">
      <c r="B28" s="22" t="s">
        <v>93</v>
      </c>
      <c r="C28" s="50">
        <v>0</v>
      </c>
      <c r="D28" s="54">
        <v>0</v>
      </c>
      <c r="E28" s="50">
        <v>0</v>
      </c>
      <c r="F28" s="43"/>
      <c r="G28" s="43"/>
    </row>
    <row r="29" spans="2:7" x14ac:dyDescent="0.25">
      <c r="B29" s="4" t="s">
        <v>16</v>
      </c>
      <c r="C29" s="42">
        <v>2113.54</v>
      </c>
      <c r="D29" s="53">
        <v>7432.45</v>
      </c>
      <c r="E29" s="42">
        <v>2682.76</v>
      </c>
      <c r="F29" s="43">
        <f t="shared" si="4"/>
        <v>126.93206658023981</v>
      </c>
      <c r="G29" s="43">
        <f t="shared" si="3"/>
        <v>36.095231047635714</v>
      </c>
    </row>
    <row r="30" spans="2:7" x14ac:dyDescent="0.25">
      <c r="B30" s="22" t="s">
        <v>15</v>
      </c>
      <c r="C30" s="50">
        <v>2113.54</v>
      </c>
      <c r="D30" s="54">
        <v>7432.45</v>
      </c>
      <c r="E30" s="50">
        <v>2682.76</v>
      </c>
      <c r="F30" s="43">
        <f t="shared" si="4"/>
        <v>126.93206658023981</v>
      </c>
      <c r="G30" s="43">
        <f t="shared" si="3"/>
        <v>36.095231047635714</v>
      </c>
    </row>
    <row r="31" spans="2:7" x14ac:dyDescent="0.25">
      <c r="B31" s="4" t="s">
        <v>49</v>
      </c>
      <c r="C31" s="42">
        <v>3935.06</v>
      </c>
      <c r="D31" s="53">
        <v>9157.89</v>
      </c>
      <c r="E31" s="42">
        <v>987.14</v>
      </c>
      <c r="F31" s="43">
        <f t="shared" si="4"/>
        <v>25.085767434295793</v>
      </c>
      <c r="G31" s="43">
        <f t="shared" si="3"/>
        <v>10.779120517935899</v>
      </c>
    </row>
    <row r="32" spans="2:7" x14ac:dyDescent="0.25">
      <c r="B32" s="22" t="s">
        <v>50</v>
      </c>
      <c r="C32" s="50">
        <v>3935.06</v>
      </c>
      <c r="D32" s="54">
        <v>9157.89</v>
      </c>
      <c r="E32" s="50">
        <v>987.14</v>
      </c>
      <c r="F32" s="43">
        <f t="shared" si="4"/>
        <v>25.085767434295793</v>
      </c>
      <c r="G32" s="43">
        <f t="shared" si="3"/>
        <v>10.779120517935899</v>
      </c>
    </row>
    <row r="33" spans="2:7" x14ac:dyDescent="0.25">
      <c r="B33" s="41" t="s">
        <v>51</v>
      </c>
      <c r="C33" s="42">
        <v>5487.99</v>
      </c>
      <c r="D33" s="53">
        <v>38583.230000000003</v>
      </c>
      <c r="E33" s="42">
        <v>15683.12</v>
      </c>
      <c r="F33" s="43">
        <f t="shared" si="4"/>
        <v>285.77165774718981</v>
      </c>
      <c r="G33" s="43">
        <f t="shared" si="3"/>
        <v>40.647504109946212</v>
      </c>
    </row>
    <row r="34" spans="2:7" x14ac:dyDescent="0.25">
      <c r="B34" s="41" t="s">
        <v>53</v>
      </c>
      <c r="C34" s="56">
        <v>1099059.8700000001</v>
      </c>
      <c r="D34" s="55">
        <v>1300632.79</v>
      </c>
      <c r="E34" s="56">
        <v>1431913.1</v>
      </c>
      <c r="F34" s="43">
        <f t="shared" si="4"/>
        <v>130.28526826295641</v>
      </c>
      <c r="G34" s="43">
        <f t="shared" si="3"/>
        <v>110.09357222187211</v>
      </c>
    </row>
    <row r="35" spans="2:7" x14ac:dyDescent="0.25">
      <c r="B35" s="41" t="s">
        <v>90</v>
      </c>
      <c r="C35" s="42">
        <v>600</v>
      </c>
      <c r="D35" s="53">
        <v>2654.46</v>
      </c>
      <c r="E35" s="42">
        <v>5304.25</v>
      </c>
      <c r="F35" s="43"/>
      <c r="G35" s="43">
        <f t="shared" si="3"/>
        <v>199.8240696789554</v>
      </c>
    </row>
    <row r="36" spans="2:7" x14ac:dyDescent="0.25">
      <c r="B36" s="41" t="s">
        <v>54</v>
      </c>
      <c r="C36" s="42">
        <v>18614.61</v>
      </c>
      <c r="D36" s="53">
        <v>13689.43</v>
      </c>
      <c r="E36" s="42">
        <v>4851.08</v>
      </c>
      <c r="F36" s="43">
        <f t="shared" ref="F36" si="5">E36/C36*100</f>
        <v>26.060605083856174</v>
      </c>
      <c r="G36" s="43">
        <f t="shared" si="3"/>
        <v>35.43668363109348</v>
      </c>
    </row>
    <row r="37" spans="2:7" x14ac:dyDescent="0.25">
      <c r="B37" s="4" t="s">
        <v>55</v>
      </c>
      <c r="C37" s="42">
        <v>53.49</v>
      </c>
      <c r="D37" s="53">
        <v>2654.46</v>
      </c>
      <c r="E37" s="42">
        <v>29.35</v>
      </c>
      <c r="F37" s="20"/>
      <c r="G37" s="20">
        <v>0</v>
      </c>
    </row>
  </sheetData>
  <mergeCells count="1">
    <mergeCell ref="B2:G2"/>
  </mergeCells>
  <pageMargins left="0.7" right="0.7" top="0.75" bottom="0.75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"/>
  <sheetViews>
    <sheetView tabSelected="1" workbookViewId="0">
      <selection activeCell="I20" sqref="I20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1" spans="2:7" ht="18" x14ac:dyDescent="0.25">
      <c r="B1" s="11"/>
      <c r="C1" s="11"/>
      <c r="D1" s="11"/>
      <c r="E1" s="3"/>
      <c r="F1" s="3"/>
      <c r="G1" s="3"/>
    </row>
    <row r="2" spans="2:7" ht="15.75" customHeight="1" x14ac:dyDescent="0.25">
      <c r="B2" s="58" t="s">
        <v>22</v>
      </c>
      <c r="C2" s="58"/>
      <c r="D2" s="58"/>
      <c r="E2" s="58"/>
      <c r="F2" s="58"/>
      <c r="G2" s="58"/>
    </row>
    <row r="3" spans="2:7" ht="18" x14ac:dyDescent="0.25">
      <c r="B3" s="28"/>
      <c r="C3" s="28"/>
      <c r="D3" s="28"/>
      <c r="E3" s="29"/>
      <c r="F3" s="29"/>
      <c r="G3" s="29"/>
    </row>
    <row r="4" spans="2:7" ht="31.5" customHeight="1" x14ac:dyDescent="0.25">
      <c r="B4" s="25" t="s">
        <v>6</v>
      </c>
      <c r="C4" s="40" t="s">
        <v>44</v>
      </c>
      <c r="D4" s="25" t="s">
        <v>94</v>
      </c>
      <c r="E4" s="40" t="s">
        <v>95</v>
      </c>
      <c r="F4" s="25" t="s">
        <v>10</v>
      </c>
      <c r="G4" s="25" t="s">
        <v>23</v>
      </c>
    </row>
    <row r="5" spans="2:7" s="19" customFormat="1" ht="11.25" x14ac:dyDescent="0.2">
      <c r="B5" s="26">
        <v>1</v>
      </c>
      <c r="C5" s="26">
        <v>4</v>
      </c>
      <c r="D5" s="26">
        <v>3</v>
      </c>
      <c r="E5" s="26">
        <v>4</v>
      </c>
      <c r="F5" s="39" t="s">
        <v>45</v>
      </c>
      <c r="G5" s="39" t="s">
        <v>46</v>
      </c>
    </row>
    <row r="6" spans="2:7" ht="15.75" customHeight="1" x14ac:dyDescent="0.25">
      <c r="B6" s="4" t="s">
        <v>7</v>
      </c>
      <c r="C6" s="44">
        <v>1426193.48</v>
      </c>
      <c r="D6" s="57">
        <v>1685921.48</v>
      </c>
      <c r="E6" s="57">
        <v>1685921.48</v>
      </c>
      <c r="F6" s="43">
        <f>E6/C6*100</f>
        <v>118.21127383081291</v>
      </c>
      <c r="G6" s="43">
        <f>E6/D6*100</f>
        <v>100</v>
      </c>
    </row>
    <row r="7" spans="2:7" ht="15.75" customHeight="1" x14ac:dyDescent="0.25">
      <c r="B7" s="4" t="s">
        <v>56</v>
      </c>
      <c r="C7" s="44">
        <v>1426193.48</v>
      </c>
      <c r="D7" s="57">
        <v>1685921.48</v>
      </c>
      <c r="E7" s="57">
        <v>1685921.48</v>
      </c>
      <c r="F7" s="43">
        <f t="shared" ref="F7:F10" si="0">E7/C7*100</f>
        <v>118.21127383081291</v>
      </c>
      <c r="G7" s="43">
        <f t="shared" ref="G7:G10" si="1">E7/D7*100</f>
        <v>100</v>
      </c>
    </row>
    <row r="8" spans="2:7" x14ac:dyDescent="0.25">
      <c r="B8" s="4" t="s">
        <v>57</v>
      </c>
      <c r="C8" s="44">
        <v>1426193.48</v>
      </c>
      <c r="D8" s="57">
        <v>1685921.48</v>
      </c>
      <c r="E8" s="57">
        <v>1685921.48</v>
      </c>
      <c r="F8" s="43">
        <f t="shared" si="0"/>
        <v>118.21127383081291</v>
      </c>
      <c r="G8" s="43">
        <f t="shared" si="1"/>
        <v>100</v>
      </c>
    </row>
    <row r="9" spans="2:7" x14ac:dyDescent="0.25">
      <c r="B9" s="22" t="s">
        <v>58</v>
      </c>
      <c r="C9" s="45">
        <v>1392295.98</v>
      </c>
      <c r="D9" s="45">
        <v>1644850.88</v>
      </c>
      <c r="E9" s="45">
        <v>1644850.88</v>
      </c>
      <c r="F9" s="43">
        <f t="shared" si="0"/>
        <v>118.13945480184465</v>
      </c>
      <c r="G9" s="43">
        <f t="shared" si="1"/>
        <v>100</v>
      </c>
    </row>
    <row r="10" spans="2:7" x14ac:dyDescent="0.25">
      <c r="B10" s="22" t="s">
        <v>59</v>
      </c>
      <c r="C10" s="45">
        <v>33897.5</v>
      </c>
      <c r="D10" s="45">
        <v>41070.6</v>
      </c>
      <c r="E10" s="45">
        <v>41070.6</v>
      </c>
      <c r="F10" s="43">
        <f t="shared" si="0"/>
        <v>121.16114757725495</v>
      </c>
      <c r="G10" s="43">
        <f t="shared" si="1"/>
        <v>100</v>
      </c>
    </row>
  </sheetData>
  <mergeCells count="1">
    <mergeCell ref="B2:G2"/>
  </mergeCells>
  <conditionalFormatting sqref="C6:C8">
    <cfRule type="cellIs" dxfId="6" priority="7" operator="lessThan">
      <formula>-0.001</formula>
    </cfRule>
  </conditionalFormatting>
  <conditionalFormatting sqref="C10">
    <cfRule type="cellIs" dxfId="5" priority="6" operator="lessThan">
      <formula>-0.001</formula>
    </cfRule>
  </conditionalFormatting>
  <conditionalFormatting sqref="C9">
    <cfRule type="cellIs" dxfId="4" priority="5" operator="lessThan">
      <formula>-0.001</formula>
    </cfRule>
  </conditionalFormatting>
  <conditionalFormatting sqref="D9">
    <cfRule type="cellIs" dxfId="3" priority="4" operator="lessThan">
      <formula>-0.001</formula>
    </cfRule>
  </conditionalFormatting>
  <conditionalFormatting sqref="D10">
    <cfRule type="cellIs" dxfId="2" priority="3" operator="lessThan">
      <formula>-0.001</formula>
    </cfRule>
  </conditionalFormatting>
  <conditionalFormatting sqref="E9">
    <cfRule type="cellIs" dxfId="1" priority="2" operator="lessThan">
      <formula>-0.001</formula>
    </cfRule>
  </conditionalFormatting>
  <conditionalFormatting sqref="E10">
    <cfRule type="cellIs" dxfId="0" priority="1" operator="lessThan">
      <formula>-0.001</formula>
    </cfRule>
  </conditionalFormatting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 Račun prihoda i rashoda</vt:lpstr>
      <vt:lpstr>Rashodi i prihodi prema izvoru</vt:lpstr>
      <vt:lpstr>Rashodi prema funkcijskoj k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cp:lastPrinted>2025-03-18T08:57:15Z</cp:lastPrinted>
  <dcterms:created xsi:type="dcterms:W3CDTF">2022-08-12T12:51:27Z</dcterms:created>
  <dcterms:modified xsi:type="dcterms:W3CDTF">2025-03-18T08:57:17Z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proračuna JLP(R)S.xlsx</vt:lpwstr>
  </property>
</Properties>
</file>